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2435" yWindow="105" windowWidth="12735" windowHeight="12795"/>
  </bookViews>
  <sheets>
    <sheet name="Final Temp" sheetId="1" r:id="rId1"/>
    <sheet name="Conversion" sheetId="3" r:id="rId2"/>
    <sheet name="Calcs" sheetId="2" r:id="rId3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3" l="1"/>
  <c r="Q7" i="3" l="1"/>
  <c r="Q9" i="1"/>
  <c r="A2" i="2"/>
  <c r="R13" i="1" l="1"/>
  <c r="Q14" i="1"/>
  <c r="Q15" i="1" s="1"/>
  <c r="R14" i="1" l="1"/>
  <c r="Q16" i="1"/>
  <c r="R15" i="1"/>
  <c r="L2" i="2"/>
  <c r="Q17" i="1" l="1"/>
  <c r="R16" i="1"/>
  <c r="L3" i="2"/>
  <c r="L4" i="2" s="1"/>
  <c r="N5" i="1"/>
  <c r="N14" i="1"/>
  <c r="I14" i="1"/>
  <c r="I5" i="1"/>
  <c r="D15" i="1"/>
  <c r="I15" i="1" s="1"/>
  <c r="Q18" i="1" l="1"/>
  <c r="R17" i="1"/>
  <c r="L5" i="2"/>
  <c r="N15" i="1"/>
  <c r="Q19" i="1" l="1"/>
  <c r="R18" i="1"/>
  <c r="L6" i="2"/>
  <c r="I4" i="1"/>
  <c r="N4" i="1" s="1"/>
  <c r="N6" i="1" s="1"/>
  <c r="N8" i="1" s="1"/>
  <c r="Q20" i="1" l="1"/>
  <c r="R19" i="1"/>
  <c r="L7" i="2"/>
  <c r="I6" i="1"/>
  <c r="I8" i="1" s="1"/>
  <c r="I22" i="1" s="1"/>
  <c r="D6" i="1"/>
  <c r="D8" i="1" s="1"/>
  <c r="Q21" i="1" l="1"/>
  <c r="R20" i="1"/>
  <c r="L8" i="2"/>
  <c r="D17" i="1"/>
  <c r="B2" i="2"/>
  <c r="S9" i="1" l="1"/>
  <c r="Q22" i="1"/>
  <c r="R21" i="1"/>
  <c r="C1" i="2"/>
  <c r="M1" i="2"/>
  <c r="N1" i="2" s="1"/>
  <c r="M2" i="2"/>
  <c r="N2" i="2" s="1"/>
  <c r="M4" i="2"/>
  <c r="M3" i="2"/>
  <c r="M5" i="2"/>
  <c r="M6" i="2"/>
  <c r="M7" i="2"/>
  <c r="M8" i="2"/>
  <c r="L9" i="2"/>
  <c r="I17" i="1"/>
  <c r="R8" i="2" s="1"/>
  <c r="S8" i="2" s="1"/>
  <c r="C2" i="2"/>
  <c r="B3" i="2"/>
  <c r="D1" i="2" l="1"/>
  <c r="E1" i="2" s="1"/>
  <c r="N3" i="2"/>
  <c r="N4" i="2" s="1"/>
  <c r="D2" i="2"/>
  <c r="E2" i="2" s="1"/>
  <c r="F2" i="2" s="1"/>
  <c r="Q23" i="1"/>
  <c r="R22" i="1"/>
  <c r="R9" i="2"/>
  <c r="S9" i="2" s="1"/>
  <c r="O2" i="2"/>
  <c r="P2" i="2" s="1"/>
  <c r="Q2" i="2" s="1"/>
  <c r="R1" i="2"/>
  <c r="S1" i="2" s="1"/>
  <c r="R2" i="2"/>
  <c r="S2" i="2" s="1"/>
  <c r="R3" i="2"/>
  <c r="S3" i="2" s="1"/>
  <c r="R4" i="2"/>
  <c r="S4" i="2" s="1"/>
  <c r="R5" i="2"/>
  <c r="S5" i="2" s="1"/>
  <c r="R6" i="2"/>
  <c r="S6" i="2" s="1"/>
  <c r="R7" i="2"/>
  <c r="S7" i="2" s="1"/>
  <c r="O1" i="2"/>
  <c r="P1" i="2" s="1"/>
  <c r="L10" i="2"/>
  <c r="R10" i="2" s="1"/>
  <c r="S10" i="2" s="1"/>
  <c r="M9" i="2"/>
  <c r="R9" i="1"/>
  <c r="H1" i="2"/>
  <c r="I1" i="2" s="1"/>
  <c r="H2" i="2"/>
  <c r="I2" i="2" s="1"/>
  <c r="H3" i="2"/>
  <c r="I3" i="2" s="1"/>
  <c r="C3" i="2"/>
  <c r="B4" i="2"/>
  <c r="H4" i="2" s="1"/>
  <c r="I4" i="2" s="1"/>
  <c r="F1" i="2" l="1"/>
  <c r="G1" i="2" s="1"/>
  <c r="O3" i="2"/>
  <c r="P3" i="2" s="1"/>
  <c r="Q3" i="2" s="1"/>
  <c r="O4" i="2"/>
  <c r="P4" i="2" s="1"/>
  <c r="Q4" i="2" s="1"/>
  <c r="N5" i="2"/>
  <c r="N6" i="2" s="1"/>
  <c r="N7" i="2" s="1"/>
  <c r="Q24" i="1"/>
  <c r="R23" i="1"/>
  <c r="Q1" i="2"/>
  <c r="L11" i="2"/>
  <c r="R11" i="2" s="1"/>
  <c r="S11" i="2" s="1"/>
  <c r="M10" i="2"/>
  <c r="D3" i="2"/>
  <c r="E3" i="2" s="1"/>
  <c r="F3" i="2" s="1"/>
  <c r="C4" i="2"/>
  <c r="B5" i="2"/>
  <c r="H5" i="2" s="1"/>
  <c r="I5" i="2" s="1"/>
  <c r="G2" i="2"/>
  <c r="O6" i="2" l="1"/>
  <c r="P6" i="2" s="1"/>
  <c r="O5" i="2"/>
  <c r="P5" i="2" s="1"/>
  <c r="O7" i="2"/>
  <c r="P7" i="2" s="1"/>
  <c r="Q7" i="2" s="1"/>
  <c r="N8" i="2"/>
  <c r="Q25" i="1"/>
  <c r="R24" i="1"/>
  <c r="M11" i="2"/>
  <c r="L12" i="2"/>
  <c r="R12" i="2" s="1"/>
  <c r="S12" i="2" s="1"/>
  <c r="D4" i="2"/>
  <c r="E4" i="2" s="1"/>
  <c r="F4" i="2" s="1"/>
  <c r="C5" i="2"/>
  <c r="B6" i="2"/>
  <c r="H6" i="2" s="1"/>
  <c r="I6" i="2" s="1"/>
  <c r="G3" i="2"/>
  <c r="Q5" i="2" l="1"/>
  <c r="Q6" i="2"/>
  <c r="O8" i="2"/>
  <c r="P8" i="2" s="1"/>
  <c r="N9" i="2"/>
  <c r="Q26" i="1"/>
  <c r="R25" i="1"/>
  <c r="M12" i="2"/>
  <c r="L13" i="2"/>
  <c r="R13" i="2" s="1"/>
  <c r="S13" i="2" s="1"/>
  <c r="D5" i="2"/>
  <c r="E5" i="2" s="1"/>
  <c r="F5" i="2" s="1"/>
  <c r="C6" i="2"/>
  <c r="B7" i="2"/>
  <c r="H7" i="2" s="1"/>
  <c r="I7" i="2" s="1"/>
  <c r="G4" i="2"/>
  <c r="Q8" i="2" l="1"/>
  <c r="O9" i="2"/>
  <c r="P9" i="2" s="1"/>
  <c r="Q9" i="2" s="1"/>
  <c r="N10" i="2"/>
  <c r="Q27" i="1"/>
  <c r="R26" i="1"/>
  <c r="L14" i="2"/>
  <c r="R14" i="2" s="1"/>
  <c r="S14" i="2" s="1"/>
  <c r="M13" i="2"/>
  <c r="D6" i="2"/>
  <c r="E6" i="2" s="1"/>
  <c r="F6" i="2" s="1"/>
  <c r="C7" i="2"/>
  <c r="B8" i="2"/>
  <c r="H8" i="2" s="1"/>
  <c r="I8" i="2" s="1"/>
  <c r="G5" i="2"/>
  <c r="O10" i="2" l="1"/>
  <c r="P10" i="2" s="1"/>
  <c r="N11" i="2"/>
  <c r="Q28" i="1"/>
  <c r="R27" i="1"/>
  <c r="L15" i="2"/>
  <c r="R15" i="2" s="1"/>
  <c r="S15" i="2" s="1"/>
  <c r="M14" i="2"/>
  <c r="D7" i="2"/>
  <c r="E7" i="2" s="1"/>
  <c r="F7" i="2" s="1"/>
  <c r="C8" i="2"/>
  <c r="B9" i="2"/>
  <c r="H9" i="2" s="1"/>
  <c r="I9" i="2" s="1"/>
  <c r="G6" i="2"/>
  <c r="Q10" i="2" l="1"/>
  <c r="O11" i="2"/>
  <c r="P11" i="2" s="1"/>
  <c r="N12" i="2"/>
  <c r="Q29" i="1"/>
  <c r="R28" i="1"/>
  <c r="M15" i="2"/>
  <c r="L16" i="2"/>
  <c r="R16" i="2" s="1"/>
  <c r="S16" i="2" s="1"/>
  <c r="D8" i="2"/>
  <c r="E8" i="2" s="1"/>
  <c r="F8" i="2" s="1"/>
  <c r="C9" i="2"/>
  <c r="B10" i="2"/>
  <c r="H10" i="2" s="1"/>
  <c r="I10" i="2" s="1"/>
  <c r="G7" i="2"/>
  <c r="Q11" i="2" l="1"/>
  <c r="O12" i="2"/>
  <c r="P12" i="2" s="1"/>
  <c r="N13" i="2"/>
  <c r="Q30" i="1"/>
  <c r="R29" i="1"/>
  <c r="M16" i="2"/>
  <c r="L17" i="2"/>
  <c r="R17" i="2" s="1"/>
  <c r="S17" i="2" s="1"/>
  <c r="D9" i="2"/>
  <c r="E9" i="2" s="1"/>
  <c r="F9" i="2" s="1"/>
  <c r="C10" i="2"/>
  <c r="B11" i="2"/>
  <c r="H11" i="2" s="1"/>
  <c r="I11" i="2" s="1"/>
  <c r="G8" i="2"/>
  <c r="Q12" i="2" l="1"/>
  <c r="O13" i="2"/>
  <c r="P13" i="2" s="1"/>
  <c r="N14" i="2"/>
  <c r="Q31" i="1"/>
  <c r="R30" i="1"/>
  <c r="L18" i="2"/>
  <c r="R18" i="2" s="1"/>
  <c r="S18" i="2" s="1"/>
  <c r="M17" i="2"/>
  <c r="D10" i="2"/>
  <c r="E10" i="2" s="1"/>
  <c r="F10" i="2" s="1"/>
  <c r="C11" i="2"/>
  <c r="B12" i="2"/>
  <c r="H12" i="2" s="1"/>
  <c r="I12" i="2" s="1"/>
  <c r="G9" i="2"/>
  <c r="Q13" i="2" l="1"/>
  <c r="O14" i="2"/>
  <c r="P14" i="2" s="1"/>
  <c r="N15" i="2"/>
  <c r="Q32" i="1"/>
  <c r="R31" i="1"/>
  <c r="L19" i="2"/>
  <c r="R19" i="2" s="1"/>
  <c r="S19" i="2" s="1"/>
  <c r="M18" i="2"/>
  <c r="D11" i="2"/>
  <c r="E11" i="2" s="1"/>
  <c r="F11" i="2" s="1"/>
  <c r="C12" i="2"/>
  <c r="B13" i="2"/>
  <c r="H13" i="2" s="1"/>
  <c r="I13" i="2" s="1"/>
  <c r="G10" i="2"/>
  <c r="Q14" i="2" l="1"/>
  <c r="O15" i="2"/>
  <c r="P15" i="2" s="1"/>
  <c r="N16" i="2"/>
  <c r="R32" i="1"/>
  <c r="M19" i="2"/>
  <c r="L20" i="2"/>
  <c r="R20" i="2" s="1"/>
  <c r="S20" i="2" s="1"/>
  <c r="D12" i="2"/>
  <c r="E12" i="2" s="1"/>
  <c r="F12" i="2" s="1"/>
  <c r="C13" i="2"/>
  <c r="B14" i="2"/>
  <c r="H14" i="2" s="1"/>
  <c r="I14" i="2" s="1"/>
  <c r="G11" i="2"/>
  <c r="Q15" i="2" l="1"/>
  <c r="O16" i="2"/>
  <c r="P16" i="2" s="1"/>
  <c r="N17" i="2"/>
  <c r="M20" i="2"/>
  <c r="L21" i="2"/>
  <c r="R21" i="2" s="1"/>
  <c r="S21" i="2" s="1"/>
  <c r="D13" i="2"/>
  <c r="E13" i="2" s="1"/>
  <c r="F13" i="2" s="1"/>
  <c r="C14" i="2"/>
  <c r="B15" i="2"/>
  <c r="H15" i="2" s="1"/>
  <c r="I15" i="2" s="1"/>
  <c r="G12" i="2"/>
  <c r="Q16" i="2" l="1"/>
  <c r="O17" i="2"/>
  <c r="P17" i="2" s="1"/>
  <c r="N18" i="2"/>
  <c r="L22" i="2"/>
  <c r="R22" i="2" s="1"/>
  <c r="S22" i="2" s="1"/>
  <c r="M21" i="2"/>
  <c r="D14" i="2"/>
  <c r="E14" i="2" s="1"/>
  <c r="F14" i="2" s="1"/>
  <c r="C15" i="2"/>
  <c r="B16" i="2"/>
  <c r="H16" i="2" s="1"/>
  <c r="I16" i="2" s="1"/>
  <c r="G13" i="2"/>
  <c r="Q17" i="2" l="1"/>
  <c r="O18" i="2"/>
  <c r="P18" i="2" s="1"/>
  <c r="N19" i="2"/>
  <c r="L23" i="2"/>
  <c r="R23" i="2" s="1"/>
  <c r="S23" i="2" s="1"/>
  <c r="M22" i="2"/>
  <c r="D15" i="2"/>
  <c r="E15" i="2" s="1"/>
  <c r="F15" i="2" s="1"/>
  <c r="C16" i="2"/>
  <c r="B17" i="2"/>
  <c r="H17" i="2" s="1"/>
  <c r="I17" i="2" s="1"/>
  <c r="G14" i="2"/>
  <c r="O19" i="2" l="1"/>
  <c r="P19" i="2" s="1"/>
  <c r="Q19" i="2" s="1"/>
  <c r="N20" i="2"/>
  <c r="Q18" i="2"/>
  <c r="M23" i="2"/>
  <c r="L24" i="2"/>
  <c r="R24" i="2" s="1"/>
  <c r="S24" i="2" s="1"/>
  <c r="D16" i="2"/>
  <c r="E16" i="2" s="1"/>
  <c r="F16" i="2" s="1"/>
  <c r="C17" i="2"/>
  <c r="B18" i="2"/>
  <c r="H18" i="2" s="1"/>
  <c r="I18" i="2" s="1"/>
  <c r="G15" i="2"/>
  <c r="O20" i="2" l="1"/>
  <c r="P20" i="2" s="1"/>
  <c r="Q20" i="2" s="1"/>
  <c r="N21" i="2"/>
  <c r="M24" i="2"/>
  <c r="L25" i="2"/>
  <c r="R25" i="2" s="1"/>
  <c r="S25" i="2" s="1"/>
  <c r="D17" i="2"/>
  <c r="E17" i="2" s="1"/>
  <c r="F17" i="2" s="1"/>
  <c r="C18" i="2"/>
  <c r="B19" i="2"/>
  <c r="H19" i="2" s="1"/>
  <c r="I19" i="2" s="1"/>
  <c r="G16" i="2"/>
  <c r="O21" i="2" l="1"/>
  <c r="P21" i="2" s="1"/>
  <c r="N22" i="2"/>
  <c r="L26" i="2"/>
  <c r="R26" i="2" s="1"/>
  <c r="S26" i="2" s="1"/>
  <c r="M25" i="2"/>
  <c r="D18" i="2"/>
  <c r="E18" i="2" s="1"/>
  <c r="F18" i="2" s="1"/>
  <c r="C19" i="2"/>
  <c r="B20" i="2"/>
  <c r="H20" i="2" s="1"/>
  <c r="I20" i="2" s="1"/>
  <c r="G17" i="2"/>
  <c r="Q21" i="2" l="1"/>
  <c r="O22" i="2"/>
  <c r="P22" i="2" s="1"/>
  <c r="N23" i="2"/>
  <c r="L27" i="2"/>
  <c r="R27" i="2" s="1"/>
  <c r="S27" i="2" s="1"/>
  <c r="M26" i="2"/>
  <c r="D19" i="2"/>
  <c r="E19" i="2" s="1"/>
  <c r="F19" i="2" s="1"/>
  <c r="C20" i="2"/>
  <c r="B21" i="2"/>
  <c r="H21" i="2" s="1"/>
  <c r="I21" i="2" s="1"/>
  <c r="G18" i="2"/>
  <c r="Q22" i="2" l="1"/>
  <c r="O23" i="2"/>
  <c r="P23" i="2" s="1"/>
  <c r="Q23" i="2" s="1"/>
  <c r="N24" i="2"/>
  <c r="M27" i="2"/>
  <c r="L28" i="2"/>
  <c r="R28" i="2" s="1"/>
  <c r="S28" i="2" s="1"/>
  <c r="D20" i="2"/>
  <c r="E20" i="2" s="1"/>
  <c r="F20" i="2" s="1"/>
  <c r="C21" i="2"/>
  <c r="B22" i="2"/>
  <c r="H22" i="2" s="1"/>
  <c r="I22" i="2" s="1"/>
  <c r="G19" i="2"/>
  <c r="O24" i="2" l="1"/>
  <c r="P24" i="2" s="1"/>
  <c r="N25" i="2"/>
  <c r="M28" i="2"/>
  <c r="L29" i="2"/>
  <c r="R29" i="2" s="1"/>
  <c r="S29" i="2" s="1"/>
  <c r="D21" i="2"/>
  <c r="E21" i="2" s="1"/>
  <c r="F21" i="2" s="1"/>
  <c r="C22" i="2"/>
  <c r="B23" i="2"/>
  <c r="H23" i="2" s="1"/>
  <c r="I23" i="2" s="1"/>
  <c r="G20" i="2"/>
  <c r="Q24" i="2" l="1"/>
  <c r="O25" i="2"/>
  <c r="P25" i="2" s="1"/>
  <c r="N26" i="2"/>
  <c r="L30" i="2"/>
  <c r="R30" i="2" s="1"/>
  <c r="S30" i="2" s="1"/>
  <c r="M29" i="2"/>
  <c r="D22" i="2"/>
  <c r="E22" i="2" s="1"/>
  <c r="F22" i="2" s="1"/>
  <c r="C23" i="2"/>
  <c r="B24" i="2"/>
  <c r="H24" i="2" s="1"/>
  <c r="I24" i="2" s="1"/>
  <c r="G21" i="2"/>
  <c r="O26" i="2" l="1"/>
  <c r="P26" i="2" s="1"/>
  <c r="N27" i="2"/>
  <c r="Q25" i="2"/>
  <c r="L31" i="2"/>
  <c r="R31" i="2" s="1"/>
  <c r="S31" i="2" s="1"/>
  <c r="T13" i="1" s="1"/>
  <c r="M30" i="2"/>
  <c r="D23" i="2"/>
  <c r="E23" i="2" s="1"/>
  <c r="F23" i="2" s="1"/>
  <c r="C24" i="2"/>
  <c r="B25" i="2"/>
  <c r="H25" i="2" s="1"/>
  <c r="I25" i="2" s="1"/>
  <c r="G22" i="2"/>
  <c r="Q26" i="2" l="1"/>
  <c r="O27" i="2"/>
  <c r="P27" i="2" s="1"/>
  <c r="N28" i="2"/>
  <c r="M31" i="2"/>
  <c r="L32" i="2"/>
  <c r="R32" i="2" s="1"/>
  <c r="S32" i="2" s="1"/>
  <c r="D24" i="2"/>
  <c r="E24" i="2" s="1"/>
  <c r="F24" i="2" s="1"/>
  <c r="C25" i="2"/>
  <c r="B26" i="2"/>
  <c r="H26" i="2" s="1"/>
  <c r="I26" i="2" s="1"/>
  <c r="G23" i="2"/>
  <c r="O28" i="2" l="1"/>
  <c r="P28" i="2" s="1"/>
  <c r="N29" i="2"/>
  <c r="Q27" i="2"/>
  <c r="M32" i="2"/>
  <c r="L33" i="2"/>
  <c r="R33" i="2" s="1"/>
  <c r="S33" i="2" s="1"/>
  <c r="D25" i="2"/>
  <c r="E25" i="2" s="1"/>
  <c r="C26" i="2"/>
  <c r="B27" i="2"/>
  <c r="H27" i="2" s="1"/>
  <c r="I27" i="2" s="1"/>
  <c r="G24" i="2"/>
  <c r="O29" i="2" l="1"/>
  <c r="P29" i="2" s="1"/>
  <c r="N30" i="2"/>
  <c r="Q28" i="2"/>
  <c r="L34" i="2"/>
  <c r="R34" i="2" s="1"/>
  <c r="S34" i="2" s="1"/>
  <c r="M33" i="2"/>
  <c r="F25" i="2"/>
  <c r="G25" i="2" s="1"/>
  <c r="D26" i="2"/>
  <c r="E26" i="2" s="1"/>
  <c r="C27" i="2"/>
  <c r="B28" i="2"/>
  <c r="H28" i="2" s="1"/>
  <c r="I28" i="2" s="1"/>
  <c r="Q29" i="2" l="1"/>
  <c r="O30" i="2"/>
  <c r="N31" i="2"/>
  <c r="L35" i="2"/>
  <c r="R35" i="2" s="1"/>
  <c r="S35" i="2" s="1"/>
  <c r="M34" i="2"/>
  <c r="F26" i="2"/>
  <c r="G26" i="2" s="1"/>
  <c r="D27" i="2"/>
  <c r="E27" i="2" s="1"/>
  <c r="C28" i="2"/>
  <c r="B29" i="2"/>
  <c r="H29" i="2" s="1"/>
  <c r="I29" i="2" s="1"/>
  <c r="P30" i="2" l="1"/>
  <c r="Q30" i="2" s="1"/>
  <c r="O31" i="2"/>
  <c r="P31" i="2" s="1"/>
  <c r="N32" i="2"/>
  <c r="M35" i="2"/>
  <c r="L36" i="2"/>
  <c r="R36" i="2" s="1"/>
  <c r="S36" i="2" s="1"/>
  <c r="F27" i="2"/>
  <c r="G27" i="2" s="1"/>
  <c r="D28" i="2"/>
  <c r="E28" i="2" s="1"/>
  <c r="C29" i="2"/>
  <c r="B30" i="2"/>
  <c r="H30" i="2" s="1"/>
  <c r="I30" i="2" s="1"/>
  <c r="O32" i="2" l="1"/>
  <c r="P32" i="2" s="1"/>
  <c r="N33" i="2"/>
  <c r="Q31" i="2"/>
  <c r="S13" i="1" s="1"/>
  <c r="M36" i="2"/>
  <c r="L37" i="2"/>
  <c r="R37" i="2" s="1"/>
  <c r="S37" i="2" s="1"/>
  <c r="F28" i="2"/>
  <c r="G28" i="2" s="1"/>
  <c r="D29" i="2"/>
  <c r="E29" i="2" s="1"/>
  <c r="C30" i="2"/>
  <c r="B31" i="2"/>
  <c r="H31" i="2" s="1"/>
  <c r="I31" i="2" s="1"/>
  <c r="Q32" i="2" l="1"/>
  <c r="O33" i="2"/>
  <c r="P33" i="2" s="1"/>
  <c r="N34" i="2"/>
  <c r="L38" i="2"/>
  <c r="R38" i="2" s="1"/>
  <c r="S38" i="2" s="1"/>
  <c r="M37" i="2"/>
  <c r="F29" i="2"/>
  <c r="G29" i="2" s="1"/>
  <c r="D30" i="2"/>
  <c r="E30" i="2" s="1"/>
  <c r="F30" i="2" s="1"/>
  <c r="C31" i="2"/>
  <c r="B32" i="2"/>
  <c r="H32" i="2" s="1"/>
  <c r="I32" i="2" s="1"/>
  <c r="Q33" i="2" l="1"/>
  <c r="O34" i="2"/>
  <c r="P34" i="2" s="1"/>
  <c r="Q34" i="2" s="1"/>
  <c r="N35" i="2"/>
  <c r="L39" i="2"/>
  <c r="R39" i="2" s="1"/>
  <c r="S39" i="2" s="1"/>
  <c r="M38" i="2"/>
  <c r="D31" i="2"/>
  <c r="E31" i="2" s="1"/>
  <c r="C32" i="2"/>
  <c r="B33" i="2"/>
  <c r="H33" i="2" s="1"/>
  <c r="I33" i="2" s="1"/>
  <c r="G30" i="2"/>
  <c r="O35" i="2" l="1"/>
  <c r="P35" i="2" s="1"/>
  <c r="N36" i="2"/>
  <c r="M39" i="2"/>
  <c r="L40" i="2"/>
  <c r="R40" i="2" s="1"/>
  <c r="S40" i="2" s="1"/>
  <c r="F31" i="2"/>
  <c r="G31" i="2" s="1"/>
  <c r="D32" i="2"/>
  <c r="E32" i="2" s="1"/>
  <c r="C33" i="2"/>
  <c r="B34" i="2"/>
  <c r="H34" i="2" s="1"/>
  <c r="I34" i="2" s="1"/>
  <c r="Q35" i="2" l="1"/>
  <c r="O36" i="2"/>
  <c r="P36" i="2" s="1"/>
  <c r="Q36" i="2" s="1"/>
  <c r="N37" i="2"/>
  <c r="M40" i="2"/>
  <c r="L41" i="2"/>
  <c r="R41" i="2" s="1"/>
  <c r="S41" i="2" s="1"/>
  <c r="F32" i="2"/>
  <c r="G32" i="2" s="1"/>
  <c r="D33" i="2"/>
  <c r="E33" i="2" s="1"/>
  <c r="C34" i="2"/>
  <c r="B35" i="2"/>
  <c r="H35" i="2" s="1"/>
  <c r="I35" i="2" s="1"/>
  <c r="O37" i="2" l="1"/>
  <c r="P37" i="2" s="1"/>
  <c r="N38" i="2"/>
  <c r="L42" i="2"/>
  <c r="R42" i="2" s="1"/>
  <c r="S42" i="2" s="1"/>
  <c r="M41" i="2"/>
  <c r="F33" i="2"/>
  <c r="G33" i="2" s="1"/>
  <c r="D34" i="2"/>
  <c r="E34" i="2" s="1"/>
  <c r="C35" i="2"/>
  <c r="B36" i="2"/>
  <c r="H36" i="2" s="1"/>
  <c r="I36" i="2" s="1"/>
  <c r="O38" i="2" l="1"/>
  <c r="P38" i="2" s="1"/>
  <c r="N39" i="2"/>
  <c r="Q37" i="2"/>
  <c r="L43" i="2"/>
  <c r="R43" i="2" s="1"/>
  <c r="S43" i="2" s="1"/>
  <c r="M42" i="2"/>
  <c r="F34" i="2"/>
  <c r="G34" i="2" s="1"/>
  <c r="D35" i="2"/>
  <c r="E35" i="2" s="1"/>
  <c r="C36" i="2"/>
  <c r="B37" i="2"/>
  <c r="H37" i="2" s="1"/>
  <c r="I37" i="2" s="1"/>
  <c r="O39" i="2" l="1"/>
  <c r="P39" i="2" s="1"/>
  <c r="N40" i="2"/>
  <c r="Q38" i="2"/>
  <c r="M43" i="2"/>
  <c r="L44" i="2"/>
  <c r="R44" i="2" s="1"/>
  <c r="S44" i="2" s="1"/>
  <c r="F35" i="2"/>
  <c r="G35" i="2" s="1"/>
  <c r="D36" i="2"/>
  <c r="E36" i="2" s="1"/>
  <c r="C37" i="2"/>
  <c r="B38" i="2"/>
  <c r="H38" i="2" s="1"/>
  <c r="I38" i="2" s="1"/>
  <c r="Q39" i="2" l="1"/>
  <c r="O40" i="2"/>
  <c r="P40" i="2" s="1"/>
  <c r="Q40" i="2" s="1"/>
  <c r="N41" i="2"/>
  <c r="M44" i="2"/>
  <c r="L45" i="2"/>
  <c r="R45" i="2" s="1"/>
  <c r="S45" i="2" s="1"/>
  <c r="D37" i="2"/>
  <c r="E37" i="2" s="1"/>
  <c r="F36" i="2"/>
  <c r="G36" i="2" s="1"/>
  <c r="C38" i="2"/>
  <c r="B39" i="2"/>
  <c r="H39" i="2" s="1"/>
  <c r="I39" i="2" s="1"/>
  <c r="O41" i="2" l="1"/>
  <c r="P41" i="2" s="1"/>
  <c r="N42" i="2"/>
  <c r="L46" i="2"/>
  <c r="R46" i="2" s="1"/>
  <c r="S46" i="2" s="1"/>
  <c r="M45" i="2"/>
  <c r="D38" i="2"/>
  <c r="E38" i="2" s="1"/>
  <c r="F37" i="2"/>
  <c r="G37" i="2" s="1"/>
  <c r="C39" i="2"/>
  <c r="B40" i="2"/>
  <c r="H40" i="2" s="1"/>
  <c r="I40" i="2" s="1"/>
  <c r="Q41" i="2" l="1"/>
  <c r="O42" i="2"/>
  <c r="P42" i="2" s="1"/>
  <c r="Q42" i="2" s="1"/>
  <c r="N43" i="2"/>
  <c r="L47" i="2"/>
  <c r="R47" i="2" s="1"/>
  <c r="S47" i="2" s="1"/>
  <c r="M46" i="2"/>
  <c r="F38" i="2"/>
  <c r="G38" i="2" s="1"/>
  <c r="D39" i="2"/>
  <c r="E39" i="2" s="1"/>
  <c r="C40" i="2"/>
  <c r="B41" i="2"/>
  <c r="H41" i="2" s="1"/>
  <c r="I41" i="2" s="1"/>
  <c r="O43" i="2" l="1"/>
  <c r="P43" i="2" s="1"/>
  <c r="N44" i="2"/>
  <c r="M47" i="2"/>
  <c r="L48" i="2"/>
  <c r="R48" i="2" s="1"/>
  <c r="S48" i="2" s="1"/>
  <c r="F39" i="2"/>
  <c r="G39" i="2" s="1"/>
  <c r="D40" i="2"/>
  <c r="E40" i="2" s="1"/>
  <c r="C41" i="2"/>
  <c r="B42" i="2"/>
  <c r="H42" i="2" s="1"/>
  <c r="I42" i="2" s="1"/>
  <c r="Q43" i="2" l="1"/>
  <c r="O44" i="2"/>
  <c r="P44" i="2" s="1"/>
  <c r="N45" i="2"/>
  <c r="M48" i="2"/>
  <c r="L49" i="2"/>
  <c r="R49" i="2" s="1"/>
  <c r="S49" i="2" s="1"/>
  <c r="D41" i="2"/>
  <c r="E41" i="2" s="1"/>
  <c r="F41" i="2" s="1"/>
  <c r="G41" i="2" s="1"/>
  <c r="F40" i="2"/>
  <c r="G40" i="2" s="1"/>
  <c r="C42" i="2"/>
  <c r="B43" i="2"/>
  <c r="H43" i="2" s="1"/>
  <c r="I43" i="2" s="1"/>
  <c r="O45" i="2" l="1"/>
  <c r="P45" i="2" s="1"/>
  <c r="N46" i="2"/>
  <c r="Q44" i="2"/>
  <c r="L50" i="2"/>
  <c r="R50" i="2" s="1"/>
  <c r="S50" i="2" s="1"/>
  <c r="M49" i="2"/>
  <c r="D42" i="2"/>
  <c r="E42" i="2" s="1"/>
  <c r="C43" i="2"/>
  <c r="B44" i="2"/>
  <c r="H44" i="2" s="1"/>
  <c r="I44" i="2" s="1"/>
  <c r="Q45" i="2" l="1"/>
  <c r="O46" i="2"/>
  <c r="P46" i="2" s="1"/>
  <c r="N47" i="2"/>
  <c r="L51" i="2"/>
  <c r="R51" i="2" s="1"/>
  <c r="S51" i="2" s="1"/>
  <c r="M50" i="2"/>
  <c r="D43" i="2"/>
  <c r="E43" i="2" s="1"/>
  <c r="F43" i="2" s="1"/>
  <c r="F42" i="2"/>
  <c r="G42" i="2" s="1"/>
  <c r="C44" i="2"/>
  <c r="B45" i="2"/>
  <c r="H45" i="2" s="1"/>
  <c r="I45" i="2" s="1"/>
  <c r="O47" i="2" l="1"/>
  <c r="P47" i="2" s="1"/>
  <c r="N48" i="2"/>
  <c r="Q46" i="2"/>
  <c r="M51" i="2"/>
  <c r="L52" i="2"/>
  <c r="R52" i="2" s="1"/>
  <c r="S52" i="2" s="1"/>
  <c r="D44" i="2"/>
  <c r="E44" i="2" s="1"/>
  <c r="F44" i="2" s="1"/>
  <c r="G43" i="2"/>
  <c r="C45" i="2"/>
  <c r="B46" i="2"/>
  <c r="H46" i="2" s="1"/>
  <c r="I46" i="2" s="1"/>
  <c r="Q47" i="2" l="1"/>
  <c r="O48" i="2"/>
  <c r="P48" i="2" s="1"/>
  <c r="Q48" i="2" s="1"/>
  <c r="N49" i="2"/>
  <c r="M52" i="2"/>
  <c r="L53" i="2"/>
  <c r="R53" i="2" s="1"/>
  <c r="S53" i="2" s="1"/>
  <c r="D45" i="2"/>
  <c r="E45" i="2" s="1"/>
  <c r="G44" i="2"/>
  <c r="C46" i="2"/>
  <c r="B47" i="2"/>
  <c r="H47" i="2" s="1"/>
  <c r="I47" i="2" s="1"/>
  <c r="O49" i="2" l="1"/>
  <c r="P49" i="2" s="1"/>
  <c r="N50" i="2"/>
  <c r="L54" i="2"/>
  <c r="R54" i="2" s="1"/>
  <c r="S54" i="2" s="1"/>
  <c r="M53" i="2"/>
  <c r="F45" i="2"/>
  <c r="G45" i="2" s="1"/>
  <c r="D46" i="2"/>
  <c r="E46" i="2" s="1"/>
  <c r="C47" i="2"/>
  <c r="B48" i="2"/>
  <c r="H48" i="2" s="1"/>
  <c r="I48" i="2" s="1"/>
  <c r="Q49" i="2" l="1"/>
  <c r="O50" i="2"/>
  <c r="N51" i="2"/>
  <c r="L55" i="2"/>
  <c r="R55" i="2" s="1"/>
  <c r="S55" i="2" s="1"/>
  <c r="M54" i="2"/>
  <c r="F46" i="2"/>
  <c r="G46" i="2" s="1"/>
  <c r="D47" i="2"/>
  <c r="E47" i="2" s="1"/>
  <c r="C48" i="2"/>
  <c r="B49" i="2"/>
  <c r="H49" i="2" s="1"/>
  <c r="I49" i="2" s="1"/>
  <c r="P50" i="2" l="1"/>
  <c r="Q50" i="2" s="1"/>
  <c r="O51" i="2"/>
  <c r="P51" i="2" s="1"/>
  <c r="N52" i="2"/>
  <c r="M55" i="2"/>
  <c r="L56" i="2"/>
  <c r="R56" i="2" s="1"/>
  <c r="S56" i="2" s="1"/>
  <c r="F47" i="2"/>
  <c r="G47" i="2" s="1"/>
  <c r="D48" i="2"/>
  <c r="E48" i="2" s="1"/>
  <c r="C49" i="2"/>
  <c r="B50" i="2"/>
  <c r="H50" i="2" s="1"/>
  <c r="I50" i="2" s="1"/>
  <c r="Q51" i="2" l="1"/>
  <c r="O52" i="2"/>
  <c r="P52" i="2" s="1"/>
  <c r="N53" i="2"/>
  <c r="M56" i="2"/>
  <c r="L57" i="2"/>
  <c r="R57" i="2" s="1"/>
  <c r="S57" i="2" s="1"/>
  <c r="F48" i="2"/>
  <c r="G48" i="2" s="1"/>
  <c r="D49" i="2"/>
  <c r="E49" i="2" s="1"/>
  <c r="C50" i="2"/>
  <c r="B51" i="2"/>
  <c r="H51" i="2" s="1"/>
  <c r="I51" i="2" s="1"/>
  <c r="Q52" i="2" l="1"/>
  <c r="O53" i="2"/>
  <c r="P53" i="2" s="1"/>
  <c r="N54" i="2"/>
  <c r="L58" i="2"/>
  <c r="R58" i="2" s="1"/>
  <c r="S58" i="2" s="1"/>
  <c r="M57" i="2"/>
  <c r="F49" i="2"/>
  <c r="G49" i="2" s="1"/>
  <c r="D50" i="2"/>
  <c r="E50" i="2" s="1"/>
  <c r="C51" i="2"/>
  <c r="B52" i="2"/>
  <c r="H52" i="2" s="1"/>
  <c r="I52" i="2" s="1"/>
  <c r="Q53" i="2" l="1"/>
  <c r="O54" i="2"/>
  <c r="P54" i="2" s="1"/>
  <c r="N55" i="2"/>
  <c r="L59" i="2"/>
  <c r="R59" i="2" s="1"/>
  <c r="S59" i="2" s="1"/>
  <c r="M58" i="2"/>
  <c r="D51" i="2"/>
  <c r="E51" i="2" s="1"/>
  <c r="F51" i="2" s="1"/>
  <c r="F50" i="2"/>
  <c r="G50" i="2" s="1"/>
  <c r="C52" i="2"/>
  <c r="B53" i="2"/>
  <c r="H53" i="2" s="1"/>
  <c r="I53" i="2" s="1"/>
  <c r="O55" i="2" l="1"/>
  <c r="P55" i="2" s="1"/>
  <c r="Q55" i="2" s="1"/>
  <c r="N56" i="2"/>
  <c r="Q54" i="2"/>
  <c r="M59" i="2"/>
  <c r="L60" i="2"/>
  <c r="R60" i="2" s="1"/>
  <c r="S60" i="2" s="1"/>
  <c r="D52" i="2"/>
  <c r="E52" i="2" s="1"/>
  <c r="G51" i="2"/>
  <c r="C53" i="2"/>
  <c r="B54" i="2"/>
  <c r="H54" i="2" s="1"/>
  <c r="I54" i="2" s="1"/>
  <c r="O56" i="2" l="1"/>
  <c r="P56" i="2" s="1"/>
  <c r="N57" i="2"/>
  <c r="M60" i="2"/>
  <c r="L61" i="2"/>
  <c r="R61" i="2" s="1"/>
  <c r="S61" i="2" s="1"/>
  <c r="T14" i="1" s="1"/>
  <c r="F52" i="2"/>
  <c r="G52" i="2" s="1"/>
  <c r="D53" i="2"/>
  <c r="E53" i="2" s="1"/>
  <c r="C54" i="2"/>
  <c r="B55" i="2"/>
  <c r="H55" i="2" s="1"/>
  <c r="I55" i="2" s="1"/>
  <c r="Q56" i="2" l="1"/>
  <c r="O57" i="2"/>
  <c r="P57" i="2" s="1"/>
  <c r="N58" i="2"/>
  <c r="L62" i="2"/>
  <c r="R62" i="2" s="1"/>
  <c r="S62" i="2" s="1"/>
  <c r="M61" i="2"/>
  <c r="F53" i="2"/>
  <c r="G53" i="2" s="1"/>
  <c r="D54" i="2"/>
  <c r="E54" i="2" s="1"/>
  <c r="C55" i="2"/>
  <c r="B56" i="2"/>
  <c r="H56" i="2" s="1"/>
  <c r="I56" i="2" s="1"/>
  <c r="O58" i="2" l="1"/>
  <c r="P58" i="2" s="1"/>
  <c r="N59" i="2"/>
  <c r="Q57" i="2"/>
  <c r="L63" i="2"/>
  <c r="R63" i="2" s="1"/>
  <c r="S63" i="2" s="1"/>
  <c r="M62" i="2"/>
  <c r="F54" i="2"/>
  <c r="G54" i="2" s="1"/>
  <c r="D55" i="2"/>
  <c r="E55" i="2" s="1"/>
  <c r="C56" i="2"/>
  <c r="B57" i="2"/>
  <c r="H57" i="2" s="1"/>
  <c r="I57" i="2" s="1"/>
  <c r="Q58" i="2" l="1"/>
  <c r="O59" i="2"/>
  <c r="P59" i="2" s="1"/>
  <c r="N60" i="2"/>
  <c r="M63" i="2"/>
  <c r="L64" i="2"/>
  <c r="R64" i="2" s="1"/>
  <c r="S64" i="2" s="1"/>
  <c r="F55" i="2"/>
  <c r="G55" i="2" s="1"/>
  <c r="D56" i="2"/>
  <c r="E56" i="2" s="1"/>
  <c r="C57" i="2"/>
  <c r="B58" i="2"/>
  <c r="H58" i="2" s="1"/>
  <c r="I58" i="2" s="1"/>
  <c r="Q59" i="2" l="1"/>
  <c r="O60" i="2"/>
  <c r="P60" i="2" s="1"/>
  <c r="N61" i="2"/>
  <c r="M64" i="2"/>
  <c r="L65" i="2"/>
  <c r="R65" i="2" s="1"/>
  <c r="S65" i="2" s="1"/>
  <c r="F56" i="2"/>
  <c r="G56" i="2" s="1"/>
  <c r="D57" i="2"/>
  <c r="E57" i="2" s="1"/>
  <c r="C58" i="2"/>
  <c r="B59" i="2"/>
  <c r="H59" i="2" s="1"/>
  <c r="I59" i="2" s="1"/>
  <c r="Q60" i="2" l="1"/>
  <c r="O61" i="2"/>
  <c r="P61" i="2" s="1"/>
  <c r="N62" i="2"/>
  <c r="L66" i="2"/>
  <c r="R66" i="2" s="1"/>
  <c r="S66" i="2" s="1"/>
  <c r="M65" i="2"/>
  <c r="F57" i="2"/>
  <c r="G57" i="2" s="1"/>
  <c r="D58" i="2"/>
  <c r="E58" i="2" s="1"/>
  <c r="C59" i="2"/>
  <c r="B60" i="2"/>
  <c r="H60" i="2" s="1"/>
  <c r="I60" i="2" s="1"/>
  <c r="Q61" i="2" l="1"/>
  <c r="S14" i="1" s="1"/>
  <c r="O62" i="2"/>
  <c r="P62" i="2" s="1"/>
  <c r="Q62" i="2" s="1"/>
  <c r="N63" i="2"/>
  <c r="L67" i="2"/>
  <c r="R67" i="2" s="1"/>
  <c r="S67" i="2" s="1"/>
  <c r="M66" i="2"/>
  <c r="F58" i="2"/>
  <c r="G58" i="2" s="1"/>
  <c r="D59" i="2"/>
  <c r="E59" i="2" s="1"/>
  <c r="C60" i="2"/>
  <c r="B61" i="2"/>
  <c r="H61" i="2" s="1"/>
  <c r="I61" i="2" s="1"/>
  <c r="O63" i="2" l="1"/>
  <c r="P63" i="2" s="1"/>
  <c r="Q63" i="2" s="1"/>
  <c r="N64" i="2"/>
  <c r="M67" i="2"/>
  <c r="L68" i="2"/>
  <c r="R68" i="2" s="1"/>
  <c r="S68" i="2" s="1"/>
  <c r="F59" i="2"/>
  <c r="G59" i="2" s="1"/>
  <c r="D60" i="2"/>
  <c r="E60" i="2" s="1"/>
  <c r="C61" i="2"/>
  <c r="B62" i="2"/>
  <c r="H62" i="2" s="1"/>
  <c r="I62" i="2" s="1"/>
  <c r="O64" i="2" l="1"/>
  <c r="P64" i="2" s="1"/>
  <c r="N65" i="2"/>
  <c r="M68" i="2"/>
  <c r="L69" i="2"/>
  <c r="R69" i="2" s="1"/>
  <c r="S69" i="2" s="1"/>
  <c r="F60" i="2"/>
  <c r="G60" i="2" s="1"/>
  <c r="D61" i="2"/>
  <c r="E61" i="2" s="1"/>
  <c r="C62" i="2"/>
  <c r="B63" i="2"/>
  <c r="H63" i="2" s="1"/>
  <c r="I63" i="2" s="1"/>
  <c r="Q64" i="2" l="1"/>
  <c r="O65" i="2"/>
  <c r="P65" i="2" s="1"/>
  <c r="N66" i="2"/>
  <c r="L70" i="2"/>
  <c r="R70" i="2" s="1"/>
  <c r="S70" i="2" s="1"/>
  <c r="M69" i="2"/>
  <c r="F61" i="2"/>
  <c r="G61" i="2" s="1"/>
  <c r="D62" i="2"/>
  <c r="E62" i="2" s="1"/>
  <c r="C63" i="2"/>
  <c r="B64" i="2"/>
  <c r="H64" i="2" s="1"/>
  <c r="I64" i="2" s="1"/>
  <c r="O66" i="2" l="1"/>
  <c r="P66" i="2" s="1"/>
  <c r="N67" i="2"/>
  <c r="Q65" i="2"/>
  <c r="L71" i="2"/>
  <c r="R71" i="2" s="1"/>
  <c r="S71" i="2" s="1"/>
  <c r="M70" i="2"/>
  <c r="F62" i="2"/>
  <c r="G62" i="2" s="1"/>
  <c r="D63" i="2"/>
  <c r="E63" i="2" s="1"/>
  <c r="C64" i="2"/>
  <c r="B65" i="2"/>
  <c r="H65" i="2" s="1"/>
  <c r="I65" i="2" s="1"/>
  <c r="O67" i="2" l="1"/>
  <c r="P67" i="2" s="1"/>
  <c r="N68" i="2"/>
  <c r="Q66" i="2"/>
  <c r="M71" i="2"/>
  <c r="L72" i="2"/>
  <c r="R72" i="2" s="1"/>
  <c r="S72" i="2" s="1"/>
  <c r="F63" i="2"/>
  <c r="G63" i="2" s="1"/>
  <c r="D64" i="2"/>
  <c r="E64" i="2" s="1"/>
  <c r="C65" i="2"/>
  <c r="B66" i="2"/>
  <c r="H66" i="2" s="1"/>
  <c r="I66" i="2" s="1"/>
  <c r="Q67" i="2" l="1"/>
  <c r="O68" i="2"/>
  <c r="P68" i="2" s="1"/>
  <c r="N69" i="2"/>
  <c r="M72" i="2"/>
  <c r="L73" i="2"/>
  <c r="R73" i="2" s="1"/>
  <c r="S73" i="2" s="1"/>
  <c r="F64" i="2"/>
  <c r="G64" i="2" s="1"/>
  <c r="D65" i="2"/>
  <c r="E65" i="2" s="1"/>
  <c r="C66" i="2"/>
  <c r="B67" i="2"/>
  <c r="H67" i="2" s="1"/>
  <c r="I67" i="2" s="1"/>
  <c r="O69" i="2" l="1"/>
  <c r="P69" i="2" s="1"/>
  <c r="N70" i="2"/>
  <c r="Q68" i="2"/>
  <c r="L74" i="2"/>
  <c r="R74" i="2" s="1"/>
  <c r="S74" i="2" s="1"/>
  <c r="M73" i="2"/>
  <c r="F65" i="2"/>
  <c r="G65" i="2" s="1"/>
  <c r="D66" i="2"/>
  <c r="E66" i="2" s="1"/>
  <c r="C67" i="2"/>
  <c r="B68" i="2"/>
  <c r="H68" i="2" s="1"/>
  <c r="I68" i="2" s="1"/>
  <c r="Q69" i="2" l="1"/>
  <c r="O70" i="2"/>
  <c r="P70" i="2" s="1"/>
  <c r="N71" i="2"/>
  <c r="L75" i="2"/>
  <c r="R75" i="2" s="1"/>
  <c r="S75" i="2" s="1"/>
  <c r="M74" i="2"/>
  <c r="F66" i="2"/>
  <c r="G66" i="2" s="1"/>
  <c r="D67" i="2"/>
  <c r="E67" i="2" s="1"/>
  <c r="C68" i="2"/>
  <c r="B69" i="2"/>
  <c r="H69" i="2" s="1"/>
  <c r="I69" i="2" s="1"/>
  <c r="O71" i="2" l="1"/>
  <c r="P71" i="2" s="1"/>
  <c r="N72" i="2"/>
  <c r="Q70" i="2"/>
  <c r="M75" i="2"/>
  <c r="L76" i="2"/>
  <c r="R76" i="2" s="1"/>
  <c r="S76" i="2" s="1"/>
  <c r="F67" i="2"/>
  <c r="G67" i="2" s="1"/>
  <c r="D68" i="2"/>
  <c r="E68" i="2" s="1"/>
  <c r="C69" i="2"/>
  <c r="B70" i="2"/>
  <c r="H70" i="2" s="1"/>
  <c r="I70" i="2" s="1"/>
  <c r="Q71" i="2" l="1"/>
  <c r="O72" i="2"/>
  <c r="P72" i="2" s="1"/>
  <c r="N73" i="2"/>
  <c r="M76" i="2"/>
  <c r="L77" i="2"/>
  <c r="R77" i="2" s="1"/>
  <c r="S77" i="2" s="1"/>
  <c r="F68" i="2"/>
  <c r="G68" i="2" s="1"/>
  <c r="D69" i="2"/>
  <c r="E69" i="2" s="1"/>
  <c r="C70" i="2"/>
  <c r="B71" i="2"/>
  <c r="H71" i="2" s="1"/>
  <c r="I71" i="2" s="1"/>
  <c r="O73" i="2" l="1"/>
  <c r="P73" i="2" s="1"/>
  <c r="Q73" i="2" s="1"/>
  <c r="N74" i="2"/>
  <c r="Q72" i="2"/>
  <c r="L78" i="2"/>
  <c r="R78" i="2" s="1"/>
  <c r="S78" i="2" s="1"/>
  <c r="M77" i="2"/>
  <c r="D70" i="2"/>
  <c r="E70" i="2" s="1"/>
  <c r="F70" i="2" s="1"/>
  <c r="F69" i="2"/>
  <c r="G69" i="2" s="1"/>
  <c r="C71" i="2"/>
  <c r="B72" i="2"/>
  <c r="H72" i="2" s="1"/>
  <c r="I72" i="2" s="1"/>
  <c r="O74" i="2" l="1"/>
  <c r="P74" i="2" s="1"/>
  <c r="N75" i="2"/>
  <c r="L79" i="2"/>
  <c r="R79" i="2" s="1"/>
  <c r="S79" i="2" s="1"/>
  <c r="M78" i="2"/>
  <c r="D71" i="2"/>
  <c r="E71" i="2" s="1"/>
  <c r="F71" i="2" s="1"/>
  <c r="G70" i="2"/>
  <c r="C72" i="2"/>
  <c r="B73" i="2"/>
  <c r="H73" i="2" s="1"/>
  <c r="I73" i="2" s="1"/>
  <c r="Q74" i="2" l="1"/>
  <c r="O75" i="2"/>
  <c r="P75" i="2" s="1"/>
  <c r="N76" i="2"/>
  <c r="M79" i="2"/>
  <c r="L80" i="2"/>
  <c r="R80" i="2" s="1"/>
  <c r="S80" i="2" s="1"/>
  <c r="D72" i="2"/>
  <c r="E72" i="2" s="1"/>
  <c r="F72" i="2" s="1"/>
  <c r="G71" i="2"/>
  <c r="C73" i="2"/>
  <c r="B74" i="2"/>
  <c r="H74" i="2" s="1"/>
  <c r="I74" i="2" s="1"/>
  <c r="O76" i="2" l="1"/>
  <c r="P76" i="2" s="1"/>
  <c r="Q76" i="2" s="1"/>
  <c r="N77" i="2"/>
  <c r="Q75" i="2"/>
  <c r="M80" i="2"/>
  <c r="L81" i="2"/>
  <c r="R81" i="2" s="1"/>
  <c r="S81" i="2" s="1"/>
  <c r="D73" i="2"/>
  <c r="E73" i="2" s="1"/>
  <c r="G72" i="2"/>
  <c r="C74" i="2"/>
  <c r="B75" i="2"/>
  <c r="H75" i="2" s="1"/>
  <c r="I75" i="2" s="1"/>
  <c r="O77" i="2" l="1"/>
  <c r="P77" i="2" s="1"/>
  <c r="N78" i="2"/>
  <c r="L82" i="2"/>
  <c r="R82" i="2" s="1"/>
  <c r="S82" i="2" s="1"/>
  <c r="M81" i="2"/>
  <c r="F73" i="2"/>
  <c r="G73" i="2" s="1"/>
  <c r="D74" i="2"/>
  <c r="E74" i="2" s="1"/>
  <c r="C75" i="2"/>
  <c r="B76" i="2"/>
  <c r="H76" i="2" s="1"/>
  <c r="I76" i="2" s="1"/>
  <c r="Q77" i="2" l="1"/>
  <c r="O78" i="2"/>
  <c r="N79" i="2"/>
  <c r="L83" i="2"/>
  <c r="R83" i="2" s="1"/>
  <c r="S83" i="2" s="1"/>
  <c r="M82" i="2"/>
  <c r="F74" i="2"/>
  <c r="G74" i="2" s="1"/>
  <c r="D75" i="2"/>
  <c r="E75" i="2" s="1"/>
  <c r="F75" i="2" s="1"/>
  <c r="G75" i="2" s="1"/>
  <c r="C76" i="2"/>
  <c r="B77" i="2"/>
  <c r="H77" i="2" s="1"/>
  <c r="I77" i="2" s="1"/>
  <c r="P78" i="2" l="1"/>
  <c r="Q78" i="2" s="1"/>
  <c r="O79" i="2"/>
  <c r="P79" i="2" s="1"/>
  <c r="N80" i="2"/>
  <c r="M83" i="2"/>
  <c r="L84" i="2"/>
  <c r="R84" i="2" s="1"/>
  <c r="S84" i="2" s="1"/>
  <c r="D76" i="2"/>
  <c r="E76" i="2" s="1"/>
  <c r="C77" i="2"/>
  <c r="B78" i="2"/>
  <c r="H78" i="2" s="1"/>
  <c r="I78" i="2" s="1"/>
  <c r="Q79" i="2" l="1"/>
  <c r="O80" i="2"/>
  <c r="P80" i="2" s="1"/>
  <c r="Q80" i="2" s="1"/>
  <c r="N81" i="2"/>
  <c r="M84" i="2"/>
  <c r="L85" i="2"/>
  <c r="R85" i="2" s="1"/>
  <c r="S85" i="2" s="1"/>
  <c r="F76" i="2"/>
  <c r="G76" i="2" s="1"/>
  <c r="D77" i="2"/>
  <c r="E77" i="2" s="1"/>
  <c r="C78" i="2"/>
  <c r="B79" i="2"/>
  <c r="H79" i="2" s="1"/>
  <c r="I79" i="2" s="1"/>
  <c r="O81" i="2" l="1"/>
  <c r="P81" i="2" s="1"/>
  <c r="N82" i="2"/>
  <c r="M85" i="2"/>
  <c r="L86" i="2"/>
  <c r="R86" i="2" s="1"/>
  <c r="S86" i="2" s="1"/>
  <c r="F77" i="2"/>
  <c r="G77" i="2" s="1"/>
  <c r="D78" i="2"/>
  <c r="E78" i="2" s="1"/>
  <c r="F78" i="2" s="1"/>
  <c r="G78" i="2" s="1"/>
  <c r="C79" i="2"/>
  <c r="B80" i="2"/>
  <c r="H80" i="2" s="1"/>
  <c r="I80" i="2" s="1"/>
  <c r="O82" i="2" l="1"/>
  <c r="P82" i="2" s="1"/>
  <c r="N83" i="2"/>
  <c r="Q81" i="2"/>
  <c r="L87" i="2"/>
  <c r="R87" i="2" s="1"/>
  <c r="S87" i="2" s="1"/>
  <c r="M86" i="2"/>
  <c r="D79" i="2"/>
  <c r="E79" i="2" s="1"/>
  <c r="F79" i="2" s="1"/>
  <c r="G79" i="2" s="1"/>
  <c r="C80" i="2"/>
  <c r="B81" i="2"/>
  <c r="H81" i="2" s="1"/>
  <c r="I81" i="2" s="1"/>
  <c r="Q82" i="2" l="1"/>
  <c r="O83" i="2"/>
  <c r="P83" i="2" s="1"/>
  <c r="N84" i="2"/>
  <c r="L88" i="2"/>
  <c r="R88" i="2" s="1"/>
  <c r="S88" i="2" s="1"/>
  <c r="M87" i="2"/>
  <c r="D80" i="2"/>
  <c r="E80" i="2" s="1"/>
  <c r="F80" i="2" s="1"/>
  <c r="G80" i="2" s="1"/>
  <c r="C81" i="2"/>
  <c r="B82" i="2"/>
  <c r="H82" i="2" s="1"/>
  <c r="I82" i="2" s="1"/>
  <c r="O84" i="2" l="1"/>
  <c r="P84" i="2" s="1"/>
  <c r="Q84" i="2" s="1"/>
  <c r="N85" i="2"/>
  <c r="Q83" i="2"/>
  <c r="M88" i="2"/>
  <c r="L89" i="2"/>
  <c r="R89" i="2" s="1"/>
  <c r="S89" i="2" s="1"/>
  <c r="D81" i="2"/>
  <c r="E81" i="2" s="1"/>
  <c r="C82" i="2"/>
  <c r="B83" i="2"/>
  <c r="H83" i="2" s="1"/>
  <c r="I83" i="2" s="1"/>
  <c r="O85" i="2" l="1"/>
  <c r="P85" i="2" s="1"/>
  <c r="Q85" i="2" s="1"/>
  <c r="N86" i="2"/>
  <c r="M89" i="2"/>
  <c r="L90" i="2"/>
  <c r="R90" i="2" s="1"/>
  <c r="S90" i="2" s="1"/>
  <c r="D82" i="2"/>
  <c r="E82" i="2" s="1"/>
  <c r="F82" i="2" s="1"/>
  <c r="G82" i="2" s="1"/>
  <c r="F81" i="2"/>
  <c r="G81" i="2" s="1"/>
  <c r="C83" i="2"/>
  <c r="B84" i="2"/>
  <c r="H84" i="2" s="1"/>
  <c r="I84" i="2" s="1"/>
  <c r="O86" i="2" l="1"/>
  <c r="P86" i="2" s="1"/>
  <c r="N87" i="2"/>
  <c r="L91" i="2"/>
  <c r="R91" i="2" s="1"/>
  <c r="S91" i="2" s="1"/>
  <c r="T15" i="1" s="1"/>
  <c r="M90" i="2"/>
  <c r="D83" i="2"/>
  <c r="E83" i="2" s="1"/>
  <c r="F83" i="2" s="1"/>
  <c r="C84" i="2"/>
  <c r="B85" i="2"/>
  <c r="H85" i="2" s="1"/>
  <c r="I85" i="2" s="1"/>
  <c r="Q86" i="2" l="1"/>
  <c r="O87" i="2"/>
  <c r="P87" i="2" s="1"/>
  <c r="N88" i="2"/>
  <c r="L92" i="2"/>
  <c r="R92" i="2" s="1"/>
  <c r="S92" i="2" s="1"/>
  <c r="M91" i="2"/>
  <c r="D84" i="2"/>
  <c r="E84" i="2" s="1"/>
  <c r="F84" i="2" s="1"/>
  <c r="G84" i="2" s="1"/>
  <c r="G83" i="2"/>
  <c r="C85" i="2"/>
  <c r="B86" i="2"/>
  <c r="H86" i="2" s="1"/>
  <c r="I86" i="2" s="1"/>
  <c r="Q87" i="2" l="1"/>
  <c r="O88" i="2"/>
  <c r="P88" i="2" s="1"/>
  <c r="Q88" i="2" s="1"/>
  <c r="N89" i="2"/>
  <c r="M92" i="2"/>
  <c r="L93" i="2"/>
  <c r="R93" i="2" s="1"/>
  <c r="S93" i="2" s="1"/>
  <c r="D85" i="2"/>
  <c r="E85" i="2" s="1"/>
  <c r="C86" i="2"/>
  <c r="B87" i="2"/>
  <c r="H87" i="2" s="1"/>
  <c r="I87" i="2" s="1"/>
  <c r="O89" i="2" l="1"/>
  <c r="N90" i="2"/>
  <c r="M93" i="2"/>
  <c r="L94" i="2"/>
  <c r="R94" i="2" s="1"/>
  <c r="S94" i="2" s="1"/>
  <c r="D86" i="2"/>
  <c r="E86" i="2" s="1"/>
  <c r="F85" i="2"/>
  <c r="G85" i="2" s="1"/>
  <c r="C87" i="2"/>
  <c r="B88" i="2"/>
  <c r="H88" i="2" s="1"/>
  <c r="I88" i="2" s="1"/>
  <c r="P89" i="2" l="1"/>
  <c r="Q89" i="2" s="1"/>
  <c r="O90" i="2"/>
  <c r="P90" i="2"/>
  <c r="N91" i="2"/>
  <c r="L95" i="2"/>
  <c r="R95" i="2" s="1"/>
  <c r="S95" i="2" s="1"/>
  <c r="M94" i="2"/>
  <c r="D87" i="2"/>
  <c r="E87" i="2" s="1"/>
  <c r="F87" i="2" s="1"/>
  <c r="G87" i="2" s="1"/>
  <c r="F86" i="2"/>
  <c r="G86" i="2" s="1"/>
  <c r="C88" i="2"/>
  <c r="B89" i="2"/>
  <c r="H89" i="2" s="1"/>
  <c r="I89" i="2" s="1"/>
  <c r="O91" i="2" l="1"/>
  <c r="P91" i="2" s="1"/>
  <c r="N92" i="2"/>
  <c r="Q90" i="2"/>
  <c r="L96" i="2"/>
  <c r="R96" i="2" s="1"/>
  <c r="S96" i="2" s="1"/>
  <c r="M95" i="2"/>
  <c r="D88" i="2"/>
  <c r="E88" i="2" s="1"/>
  <c r="F88" i="2" s="1"/>
  <c r="G88" i="2" s="1"/>
  <c r="C89" i="2"/>
  <c r="B90" i="2"/>
  <c r="H90" i="2" s="1"/>
  <c r="I90" i="2" s="1"/>
  <c r="O92" i="2" l="1"/>
  <c r="P92" i="2" s="1"/>
  <c r="N93" i="2"/>
  <c r="Q91" i="2"/>
  <c r="S15" i="1" s="1"/>
  <c r="M96" i="2"/>
  <c r="L97" i="2"/>
  <c r="R97" i="2" s="1"/>
  <c r="S97" i="2" s="1"/>
  <c r="D89" i="2"/>
  <c r="E89" i="2" s="1"/>
  <c r="F89" i="2" s="1"/>
  <c r="G89" i="2" s="1"/>
  <c r="C90" i="2"/>
  <c r="B91" i="2"/>
  <c r="H91" i="2" s="1"/>
  <c r="I91" i="2" s="1"/>
  <c r="Q92" i="2" l="1"/>
  <c r="O93" i="2"/>
  <c r="P93" i="2" s="1"/>
  <c r="N94" i="2"/>
  <c r="M97" i="2"/>
  <c r="L98" i="2"/>
  <c r="R98" i="2" s="1"/>
  <c r="S98" i="2" s="1"/>
  <c r="D90" i="2"/>
  <c r="E90" i="2" s="1"/>
  <c r="F90" i="2" s="1"/>
  <c r="G90" i="2" s="1"/>
  <c r="C91" i="2"/>
  <c r="B92" i="2"/>
  <c r="H92" i="2" s="1"/>
  <c r="I92" i="2" s="1"/>
  <c r="Q93" i="2" l="1"/>
  <c r="O94" i="2"/>
  <c r="P94" i="2" s="1"/>
  <c r="N95" i="2"/>
  <c r="L99" i="2"/>
  <c r="R99" i="2" s="1"/>
  <c r="S99" i="2" s="1"/>
  <c r="M98" i="2"/>
  <c r="D91" i="2"/>
  <c r="E91" i="2" s="1"/>
  <c r="F91" i="2" s="1"/>
  <c r="C92" i="2"/>
  <c r="B93" i="2"/>
  <c r="H93" i="2" s="1"/>
  <c r="I93" i="2" s="1"/>
  <c r="O95" i="2" l="1"/>
  <c r="P95" i="2" s="1"/>
  <c r="N96" i="2"/>
  <c r="Q94" i="2"/>
  <c r="L100" i="2"/>
  <c r="R100" i="2" s="1"/>
  <c r="S100" i="2" s="1"/>
  <c r="M99" i="2"/>
  <c r="D92" i="2"/>
  <c r="E92" i="2" s="1"/>
  <c r="F92" i="2" s="1"/>
  <c r="G92" i="2" s="1"/>
  <c r="G91" i="2"/>
  <c r="C93" i="2"/>
  <c r="B94" i="2"/>
  <c r="H94" i="2" s="1"/>
  <c r="I94" i="2" s="1"/>
  <c r="Q95" i="2" l="1"/>
  <c r="O96" i="2"/>
  <c r="P96" i="2" s="1"/>
  <c r="N97" i="2"/>
  <c r="M100" i="2"/>
  <c r="L101" i="2"/>
  <c r="R101" i="2" s="1"/>
  <c r="S101" i="2" s="1"/>
  <c r="D93" i="2"/>
  <c r="E93" i="2" s="1"/>
  <c r="F93" i="2" s="1"/>
  <c r="G93" i="2" s="1"/>
  <c r="C94" i="2"/>
  <c r="B95" i="2"/>
  <c r="H95" i="2" s="1"/>
  <c r="I95" i="2" s="1"/>
  <c r="Q96" i="2" l="1"/>
  <c r="O97" i="2"/>
  <c r="P97" i="2" s="1"/>
  <c r="N98" i="2"/>
  <c r="M101" i="2"/>
  <c r="L102" i="2"/>
  <c r="R102" i="2" s="1"/>
  <c r="S102" i="2" s="1"/>
  <c r="D94" i="2"/>
  <c r="E94" i="2" s="1"/>
  <c r="C95" i="2"/>
  <c r="B96" i="2"/>
  <c r="H96" i="2" s="1"/>
  <c r="I96" i="2" s="1"/>
  <c r="Q97" i="2" l="1"/>
  <c r="O98" i="2"/>
  <c r="P98" i="2" s="1"/>
  <c r="Q98" i="2" s="1"/>
  <c r="N99" i="2"/>
  <c r="L103" i="2"/>
  <c r="R103" i="2" s="1"/>
  <c r="S103" i="2" s="1"/>
  <c r="M102" i="2"/>
  <c r="D95" i="2"/>
  <c r="E95" i="2" s="1"/>
  <c r="F95" i="2" s="1"/>
  <c r="G95" i="2" s="1"/>
  <c r="F94" i="2"/>
  <c r="G94" i="2" s="1"/>
  <c r="C96" i="2"/>
  <c r="B97" i="2"/>
  <c r="H97" i="2" s="1"/>
  <c r="I97" i="2" s="1"/>
  <c r="O99" i="2" l="1"/>
  <c r="P99" i="2" s="1"/>
  <c r="N100" i="2"/>
  <c r="L104" i="2"/>
  <c r="R104" i="2" s="1"/>
  <c r="S104" i="2" s="1"/>
  <c r="M103" i="2"/>
  <c r="D96" i="2"/>
  <c r="E96" i="2" s="1"/>
  <c r="F96" i="2" s="1"/>
  <c r="G96" i="2" s="1"/>
  <c r="C97" i="2"/>
  <c r="B98" i="2"/>
  <c r="H98" i="2" s="1"/>
  <c r="I98" i="2" s="1"/>
  <c r="O100" i="2" l="1"/>
  <c r="P100" i="2" s="1"/>
  <c r="N101" i="2"/>
  <c r="Q99" i="2"/>
  <c r="M104" i="2"/>
  <c r="L105" i="2"/>
  <c r="R105" i="2" s="1"/>
  <c r="S105" i="2" s="1"/>
  <c r="D97" i="2"/>
  <c r="E97" i="2" s="1"/>
  <c r="F97" i="2" s="1"/>
  <c r="G97" i="2" s="1"/>
  <c r="C98" i="2"/>
  <c r="B99" i="2"/>
  <c r="H99" i="2" s="1"/>
  <c r="I99" i="2" s="1"/>
  <c r="O101" i="2" l="1"/>
  <c r="P101" i="2" s="1"/>
  <c r="N102" i="2"/>
  <c r="Q100" i="2"/>
  <c r="M105" i="2"/>
  <c r="L106" i="2"/>
  <c r="R106" i="2" s="1"/>
  <c r="S106" i="2" s="1"/>
  <c r="D98" i="2"/>
  <c r="E98" i="2" s="1"/>
  <c r="C99" i="2"/>
  <c r="B100" i="2"/>
  <c r="H100" i="2" s="1"/>
  <c r="I100" i="2" s="1"/>
  <c r="Q101" i="2" l="1"/>
  <c r="O102" i="2"/>
  <c r="P102" i="2" s="1"/>
  <c r="Q102" i="2" s="1"/>
  <c r="N103" i="2"/>
  <c r="L107" i="2"/>
  <c r="R107" i="2" s="1"/>
  <c r="S107" i="2" s="1"/>
  <c r="M106" i="2"/>
  <c r="D99" i="2"/>
  <c r="E99" i="2" s="1"/>
  <c r="F99" i="2" s="1"/>
  <c r="G99" i="2" s="1"/>
  <c r="F98" i="2"/>
  <c r="G98" i="2" s="1"/>
  <c r="C100" i="2"/>
  <c r="B101" i="2"/>
  <c r="H101" i="2" s="1"/>
  <c r="I101" i="2" s="1"/>
  <c r="O103" i="2" l="1"/>
  <c r="P103" i="2" s="1"/>
  <c r="Q103" i="2" s="1"/>
  <c r="N104" i="2"/>
  <c r="L108" i="2"/>
  <c r="R108" i="2" s="1"/>
  <c r="S108" i="2" s="1"/>
  <c r="M107" i="2"/>
  <c r="D100" i="2"/>
  <c r="E100" i="2" s="1"/>
  <c r="C101" i="2"/>
  <c r="B102" i="2"/>
  <c r="H102" i="2" s="1"/>
  <c r="I102" i="2" s="1"/>
  <c r="O104" i="2" l="1"/>
  <c r="P104" i="2" s="1"/>
  <c r="N105" i="2"/>
  <c r="M108" i="2"/>
  <c r="L109" i="2"/>
  <c r="R109" i="2" s="1"/>
  <c r="S109" i="2" s="1"/>
  <c r="F100" i="2"/>
  <c r="G100" i="2" s="1"/>
  <c r="D101" i="2"/>
  <c r="E101" i="2" s="1"/>
  <c r="C102" i="2"/>
  <c r="B103" i="2"/>
  <c r="H103" i="2" s="1"/>
  <c r="I103" i="2" s="1"/>
  <c r="Q104" i="2" l="1"/>
  <c r="O105" i="2"/>
  <c r="P105" i="2" s="1"/>
  <c r="N106" i="2"/>
  <c r="M109" i="2"/>
  <c r="L110" i="2"/>
  <c r="R110" i="2" s="1"/>
  <c r="S110" i="2" s="1"/>
  <c r="F101" i="2"/>
  <c r="G101" i="2" s="1"/>
  <c r="D102" i="2"/>
  <c r="E102" i="2" s="1"/>
  <c r="F102" i="2" s="1"/>
  <c r="G102" i="2" s="1"/>
  <c r="C103" i="2"/>
  <c r="B104" i="2"/>
  <c r="H104" i="2" s="1"/>
  <c r="I104" i="2" s="1"/>
  <c r="O106" i="2" l="1"/>
  <c r="P106" i="2" s="1"/>
  <c r="N107" i="2"/>
  <c r="Q105" i="2"/>
  <c r="L111" i="2"/>
  <c r="R111" i="2" s="1"/>
  <c r="S111" i="2" s="1"/>
  <c r="M110" i="2"/>
  <c r="D103" i="2"/>
  <c r="E103" i="2" s="1"/>
  <c r="C104" i="2"/>
  <c r="B105" i="2"/>
  <c r="H105" i="2" s="1"/>
  <c r="I105" i="2" s="1"/>
  <c r="Q106" i="2" l="1"/>
  <c r="O107" i="2"/>
  <c r="P107" i="2" s="1"/>
  <c r="N108" i="2"/>
  <c r="L112" i="2"/>
  <c r="R112" i="2" s="1"/>
  <c r="S112" i="2" s="1"/>
  <c r="M111" i="2"/>
  <c r="F103" i="2"/>
  <c r="G103" i="2" s="1"/>
  <c r="D104" i="2"/>
  <c r="C105" i="2"/>
  <c r="B106" i="2"/>
  <c r="H106" i="2" s="1"/>
  <c r="I106" i="2" s="1"/>
  <c r="O108" i="2" l="1"/>
  <c r="P108" i="2" s="1"/>
  <c r="N109" i="2"/>
  <c r="Q107" i="2"/>
  <c r="M112" i="2"/>
  <c r="L113" i="2"/>
  <c r="R113" i="2" s="1"/>
  <c r="S113" i="2" s="1"/>
  <c r="E104" i="2"/>
  <c r="F104" i="2" s="1"/>
  <c r="D105" i="2"/>
  <c r="E105" i="2" s="1"/>
  <c r="F105" i="2" s="1"/>
  <c r="G105" i="2" s="1"/>
  <c r="C106" i="2"/>
  <c r="B107" i="2"/>
  <c r="H107" i="2" s="1"/>
  <c r="I107" i="2" s="1"/>
  <c r="Q108" i="2" l="1"/>
  <c r="O109" i="2"/>
  <c r="P109" i="2" s="1"/>
  <c r="N110" i="2"/>
  <c r="M113" i="2"/>
  <c r="L114" i="2"/>
  <c r="R114" i="2" s="1"/>
  <c r="S114" i="2" s="1"/>
  <c r="D106" i="2"/>
  <c r="E106" i="2" s="1"/>
  <c r="G104" i="2"/>
  <c r="C107" i="2"/>
  <c r="B108" i="2"/>
  <c r="H108" i="2" s="1"/>
  <c r="I108" i="2" s="1"/>
  <c r="Q109" i="2" l="1"/>
  <c r="O110" i="2"/>
  <c r="P110" i="2" s="1"/>
  <c r="N111" i="2"/>
  <c r="L115" i="2"/>
  <c r="R115" i="2" s="1"/>
  <c r="S115" i="2" s="1"/>
  <c r="M114" i="2"/>
  <c r="D107" i="2"/>
  <c r="E107" i="2" s="1"/>
  <c r="F107" i="2" s="1"/>
  <c r="G107" i="2" s="1"/>
  <c r="F106" i="2"/>
  <c r="G106" i="2" s="1"/>
  <c r="C108" i="2"/>
  <c r="B109" i="2"/>
  <c r="H109" i="2" s="1"/>
  <c r="I109" i="2" s="1"/>
  <c r="O111" i="2" l="1"/>
  <c r="P111" i="2" s="1"/>
  <c r="N112" i="2"/>
  <c r="Q110" i="2"/>
  <c r="L116" i="2"/>
  <c r="R116" i="2" s="1"/>
  <c r="S116" i="2" s="1"/>
  <c r="M115" i="2"/>
  <c r="D108" i="2"/>
  <c r="E108" i="2" s="1"/>
  <c r="C109" i="2"/>
  <c r="B110" i="2"/>
  <c r="H110" i="2" s="1"/>
  <c r="I110" i="2" s="1"/>
  <c r="Q111" i="2" l="1"/>
  <c r="O112" i="2"/>
  <c r="P112" i="2" s="1"/>
  <c r="N113" i="2"/>
  <c r="M116" i="2"/>
  <c r="L117" i="2"/>
  <c r="R117" i="2" s="1"/>
  <c r="S117" i="2" s="1"/>
  <c r="D109" i="2"/>
  <c r="E109" i="2" s="1"/>
  <c r="F109" i="2" s="1"/>
  <c r="G109" i="2" s="1"/>
  <c r="F108" i="2"/>
  <c r="G108" i="2" s="1"/>
  <c r="C110" i="2"/>
  <c r="B111" i="2"/>
  <c r="H111" i="2" s="1"/>
  <c r="I111" i="2" s="1"/>
  <c r="Q112" i="2" l="1"/>
  <c r="O113" i="2"/>
  <c r="P113" i="2" s="1"/>
  <c r="N114" i="2"/>
  <c r="M117" i="2"/>
  <c r="L118" i="2"/>
  <c r="R118" i="2" s="1"/>
  <c r="S118" i="2" s="1"/>
  <c r="D110" i="2"/>
  <c r="E110" i="2" s="1"/>
  <c r="C111" i="2"/>
  <c r="B112" i="2"/>
  <c r="H112" i="2" s="1"/>
  <c r="I112" i="2" s="1"/>
  <c r="Q113" i="2" l="1"/>
  <c r="O114" i="2"/>
  <c r="P114" i="2" s="1"/>
  <c r="N115" i="2"/>
  <c r="L119" i="2"/>
  <c r="R119" i="2" s="1"/>
  <c r="S119" i="2" s="1"/>
  <c r="M118" i="2"/>
  <c r="D111" i="2"/>
  <c r="E111" i="2" s="1"/>
  <c r="F110" i="2"/>
  <c r="G110" i="2" s="1"/>
  <c r="C112" i="2"/>
  <c r="B113" i="2"/>
  <c r="H113" i="2" s="1"/>
  <c r="I113" i="2" s="1"/>
  <c r="Q114" i="2" l="1"/>
  <c r="O115" i="2"/>
  <c r="P115" i="2" s="1"/>
  <c r="N116" i="2"/>
  <c r="L120" i="2"/>
  <c r="R120" i="2" s="1"/>
  <c r="S120" i="2" s="1"/>
  <c r="M119" i="2"/>
  <c r="D112" i="2"/>
  <c r="E112" i="2" s="1"/>
  <c r="F112" i="2" s="1"/>
  <c r="G112" i="2" s="1"/>
  <c r="F111" i="2"/>
  <c r="G111" i="2" s="1"/>
  <c r="C113" i="2"/>
  <c r="B114" i="2"/>
  <c r="H114" i="2" s="1"/>
  <c r="I114" i="2" s="1"/>
  <c r="O116" i="2" l="1"/>
  <c r="P116" i="2" s="1"/>
  <c r="N117" i="2"/>
  <c r="Q115" i="2"/>
  <c r="M120" i="2"/>
  <c r="L121" i="2"/>
  <c r="R121" i="2" s="1"/>
  <c r="S121" i="2" s="1"/>
  <c r="T16" i="1" s="1"/>
  <c r="D113" i="2"/>
  <c r="E113" i="2" s="1"/>
  <c r="F113" i="2" s="1"/>
  <c r="G113" i="2" s="1"/>
  <c r="C114" i="2"/>
  <c r="B115" i="2"/>
  <c r="H115" i="2" s="1"/>
  <c r="I115" i="2" s="1"/>
  <c r="Q116" i="2" l="1"/>
  <c r="O117" i="2"/>
  <c r="P117" i="2" s="1"/>
  <c r="N118" i="2"/>
  <c r="M121" i="2"/>
  <c r="L122" i="2"/>
  <c r="R122" i="2" s="1"/>
  <c r="S122" i="2" s="1"/>
  <c r="D114" i="2"/>
  <c r="E114" i="2" s="1"/>
  <c r="F114" i="2" s="1"/>
  <c r="C115" i="2"/>
  <c r="B116" i="2"/>
  <c r="H116" i="2" s="1"/>
  <c r="I116" i="2" s="1"/>
  <c r="O118" i="2" l="1"/>
  <c r="P118" i="2" s="1"/>
  <c r="N119" i="2"/>
  <c r="Q117" i="2"/>
  <c r="L123" i="2"/>
  <c r="R123" i="2" s="1"/>
  <c r="S123" i="2" s="1"/>
  <c r="M122" i="2"/>
  <c r="D115" i="2"/>
  <c r="E115" i="2" s="1"/>
  <c r="F115" i="2" s="1"/>
  <c r="G115" i="2" s="1"/>
  <c r="G114" i="2"/>
  <c r="C116" i="2"/>
  <c r="B117" i="2"/>
  <c r="H117" i="2" s="1"/>
  <c r="I117" i="2" s="1"/>
  <c r="O119" i="2" l="1"/>
  <c r="P119" i="2" s="1"/>
  <c r="N120" i="2"/>
  <c r="Q118" i="2"/>
  <c r="L124" i="2"/>
  <c r="R124" i="2" s="1"/>
  <c r="S124" i="2" s="1"/>
  <c r="M123" i="2"/>
  <c r="D116" i="2"/>
  <c r="E116" i="2" s="1"/>
  <c r="F116" i="2" s="1"/>
  <c r="G116" i="2" s="1"/>
  <c r="C117" i="2"/>
  <c r="B118" i="2"/>
  <c r="H118" i="2" s="1"/>
  <c r="I118" i="2" s="1"/>
  <c r="Q119" i="2" l="1"/>
  <c r="O120" i="2"/>
  <c r="P120" i="2" s="1"/>
  <c r="N121" i="2"/>
  <c r="M124" i="2"/>
  <c r="L125" i="2"/>
  <c r="R125" i="2" s="1"/>
  <c r="S125" i="2" s="1"/>
  <c r="D117" i="2"/>
  <c r="E117" i="2" s="1"/>
  <c r="F117" i="2" s="1"/>
  <c r="G117" i="2" s="1"/>
  <c r="C118" i="2"/>
  <c r="B119" i="2"/>
  <c r="H119" i="2" s="1"/>
  <c r="I119" i="2" s="1"/>
  <c r="Q120" i="2" l="1"/>
  <c r="O121" i="2"/>
  <c r="P121" i="2" s="1"/>
  <c r="Q121" i="2" s="1"/>
  <c r="S16" i="1" s="1"/>
  <c r="N122" i="2"/>
  <c r="M125" i="2"/>
  <c r="L126" i="2"/>
  <c r="R126" i="2" s="1"/>
  <c r="S126" i="2" s="1"/>
  <c r="D118" i="2"/>
  <c r="E118" i="2" s="1"/>
  <c r="F118" i="2" s="1"/>
  <c r="G118" i="2" s="1"/>
  <c r="C119" i="2"/>
  <c r="B120" i="2"/>
  <c r="H120" i="2" s="1"/>
  <c r="I120" i="2" s="1"/>
  <c r="O122" i="2" l="1"/>
  <c r="P122" i="2" s="1"/>
  <c r="N123" i="2"/>
  <c r="L127" i="2"/>
  <c r="R127" i="2" s="1"/>
  <c r="S127" i="2" s="1"/>
  <c r="M126" i="2"/>
  <c r="D119" i="2"/>
  <c r="E119" i="2" s="1"/>
  <c r="C120" i="2"/>
  <c r="B121" i="2"/>
  <c r="H121" i="2" s="1"/>
  <c r="I121" i="2" s="1"/>
  <c r="Q122" i="2" l="1"/>
  <c r="O123" i="2"/>
  <c r="P123" i="2" s="1"/>
  <c r="N124" i="2"/>
  <c r="L128" i="2"/>
  <c r="R128" i="2" s="1"/>
  <c r="S128" i="2" s="1"/>
  <c r="M127" i="2"/>
  <c r="F119" i="2"/>
  <c r="G119" i="2" s="1"/>
  <c r="D120" i="2"/>
  <c r="C121" i="2"/>
  <c r="B122" i="2"/>
  <c r="H122" i="2" s="1"/>
  <c r="I122" i="2" s="1"/>
  <c r="O124" i="2" l="1"/>
  <c r="P124" i="2" s="1"/>
  <c r="N125" i="2"/>
  <c r="Q123" i="2"/>
  <c r="M128" i="2"/>
  <c r="L129" i="2"/>
  <c r="R129" i="2" s="1"/>
  <c r="S129" i="2" s="1"/>
  <c r="D121" i="2"/>
  <c r="E120" i="2"/>
  <c r="F120" i="2" s="1"/>
  <c r="C122" i="2"/>
  <c r="B123" i="2"/>
  <c r="H123" i="2" s="1"/>
  <c r="I123" i="2" s="1"/>
  <c r="Q124" i="2" l="1"/>
  <c r="O125" i="2"/>
  <c r="P125" i="2" s="1"/>
  <c r="N126" i="2"/>
  <c r="M129" i="2"/>
  <c r="L130" i="2"/>
  <c r="R130" i="2" s="1"/>
  <c r="S130" i="2" s="1"/>
  <c r="G120" i="2"/>
  <c r="D122" i="2"/>
  <c r="E122" i="2" s="1"/>
  <c r="E121" i="2"/>
  <c r="F121" i="2" s="1"/>
  <c r="G121" i="2" s="1"/>
  <c r="C123" i="2"/>
  <c r="B124" i="2"/>
  <c r="H124" i="2" s="1"/>
  <c r="I124" i="2" s="1"/>
  <c r="Q125" i="2" l="1"/>
  <c r="O126" i="2"/>
  <c r="P126" i="2" s="1"/>
  <c r="N127" i="2"/>
  <c r="L131" i="2"/>
  <c r="R131" i="2" s="1"/>
  <c r="S131" i="2" s="1"/>
  <c r="M130" i="2"/>
  <c r="D123" i="2"/>
  <c r="F122" i="2"/>
  <c r="G122" i="2" s="1"/>
  <c r="C124" i="2"/>
  <c r="B125" i="2"/>
  <c r="H125" i="2" s="1"/>
  <c r="I125" i="2" s="1"/>
  <c r="O127" i="2" l="1"/>
  <c r="P127" i="2" s="1"/>
  <c r="N128" i="2"/>
  <c r="Q126" i="2"/>
  <c r="L132" i="2"/>
  <c r="R132" i="2" s="1"/>
  <c r="S132" i="2" s="1"/>
  <c r="M131" i="2"/>
  <c r="D124" i="2"/>
  <c r="E124" i="2" s="1"/>
  <c r="E123" i="2"/>
  <c r="F123" i="2" s="1"/>
  <c r="G123" i="2" s="1"/>
  <c r="C125" i="2"/>
  <c r="B126" i="2"/>
  <c r="H126" i="2" s="1"/>
  <c r="I126" i="2" s="1"/>
  <c r="Q127" i="2" l="1"/>
  <c r="O128" i="2"/>
  <c r="P128" i="2" s="1"/>
  <c r="N129" i="2"/>
  <c r="M132" i="2"/>
  <c r="L133" i="2"/>
  <c r="R133" i="2" s="1"/>
  <c r="S133" i="2" s="1"/>
  <c r="F124" i="2"/>
  <c r="G124" i="2" s="1"/>
  <c r="D125" i="2"/>
  <c r="C126" i="2"/>
  <c r="B127" i="2"/>
  <c r="H127" i="2" s="1"/>
  <c r="I127" i="2" s="1"/>
  <c r="O129" i="2" l="1"/>
  <c r="P129" i="2" s="1"/>
  <c r="N130" i="2"/>
  <c r="Q128" i="2"/>
  <c r="M133" i="2"/>
  <c r="L134" i="2"/>
  <c r="R134" i="2" s="1"/>
  <c r="S134" i="2" s="1"/>
  <c r="D126" i="2"/>
  <c r="E126" i="2" s="1"/>
  <c r="E125" i="2"/>
  <c r="C127" i="2"/>
  <c r="B128" i="2"/>
  <c r="H128" i="2" s="1"/>
  <c r="I128" i="2" s="1"/>
  <c r="Q129" i="2" l="1"/>
  <c r="O130" i="2"/>
  <c r="P130" i="2" s="1"/>
  <c r="N131" i="2"/>
  <c r="L135" i="2"/>
  <c r="R135" i="2" s="1"/>
  <c r="S135" i="2" s="1"/>
  <c r="M134" i="2"/>
  <c r="F126" i="2"/>
  <c r="G126" i="2" s="1"/>
  <c r="F125" i="2"/>
  <c r="G125" i="2" s="1"/>
  <c r="D127" i="2"/>
  <c r="C128" i="2"/>
  <c r="B129" i="2"/>
  <c r="H129" i="2" s="1"/>
  <c r="I129" i="2" s="1"/>
  <c r="O131" i="2" l="1"/>
  <c r="N132" i="2"/>
  <c r="Q130" i="2"/>
  <c r="L136" i="2"/>
  <c r="R136" i="2" s="1"/>
  <c r="S136" i="2" s="1"/>
  <c r="M135" i="2"/>
  <c r="D128" i="2"/>
  <c r="E127" i="2"/>
  <c r="C129" i="2"/>
  <c r="B130" i="2"/>
  <c r="H130" i="2" s="1"/>
  <c r="I130" i="2" s="1"/>
  <c r="P131" i="2" l="1"/>
  <c r="Q131" i="2" s="1"/>
  <c r="O132" i="2"/>
  <c r="P132" i="2" s="1"/>
  <c r="N133" i="2"/>
  <c r="M136" i="2"/>
  <c r="L137" i="2"/>
  <c r="R137" i="2" s="1"/>
  <c r="S137" i="2" s="1"/>
  <c r="D129" i="2"/>
  <c r="E129" i="2" s="1"/>
  <c r="E128" i="2"/>
  <c r="F127" i="2"/>
  <c r="G127" i="2" s="1"/>
  <c r="C130" i="2"/>
  <c r="B131" i="2"/>
  <c r="H131" i="2" s="1"/>
  <c r="I131" i="2" s="1"/>
  <c r="O133" i="2" l="1"/>
  <c r="P133" i="2" s="1"/>
  <c r="N134" i="2"/>
  <c r="Q132" i="2"/>
  <c r="M137" i="2"/>
  <c r="L138" i="2"/>
  <c r="R138" i="2" s="1"/>
  <c r="S138" i="2" s="1"/>
  <c r="F129" i="2"/>
  <c r="G129" i="2" s="1"/>
  <c r="F128" i="2"/>
  <c r="G128" i="2" s="1"/>
  <c r="D130" i="2"/>
  <c r="E130" i="2" s="1"/>
  <c r="C131" i="2"/>
  <c r="B132" i="2"/>
  <c r="H132" i="2" s="1"/>
  <c r="I132" i="2" s="1"/>
  <c r="O134" i="2" l="1"/>
  <c r="P134" i="2" s="1"/>
  <c r="N135" i="2"/>
  <c r="Q133" i="2"/>
  <c r="L139" i="2"/>
  <c r="R139" i="2" s="1"/>
  <c r="S139" i="2" s="1"/>
  <c r="M138" i="2"/>
  <c r="D131" i="2"/>
  <c r="E131" i="2" s="1"/>
  <c r="F130" i="2"/>
  <c r="G130" i="2" s="1"/>
  <c r="C132" i="2"/>
  <c r="B133" i="2"/>
  <c r="H133" i="2" s="1"/>
  <c r="I133" i="2" s="1"/>
  <c r="Q134" i="2" l="1"/>
  <c r="O135" i="2"/>
  <c r="P135" i="2" s="1"/>
  <c r="Q135" i="2" s="1"/>
  <c r="N136" i="2"/>
  <c r="L140" i="2"/>
  <c r="R140" i="2" s="1"/>
  <c r="S140" i="2" s="1"/>
  <c r="M139" i="2"/>
  <c r="D132" i="2"/>
  <c r="E132" i="2" s="1"/>
  <c r="F131" i="2"/>
  <c r="G131" i="2" s="1"/>
  <c r="C133" i="2"/>
  <c r="B134" i="2"/>
  <c r="H134" i="2" s="1"/>
  <c r="I134" i="2" s="1"/>
  <c r="O136" i="2" l="1"/>
  <c r="P136" i="2" s="1"/>
  <c r="N137" i="2"/>
  <c r="M140" i="2"/>
  <c r="L141" i="2"/>
  <c r="R141" i="2" s="1"/>
  <c r="S141" i="2" s="1"/>
  <c r="D133" i="2"/>
  <c r="E133" i="2" s="1"/>
  <c r="F133" i="2" s="1"/>
  <c r="F132" i="2"/>
  <c r="G132" i="2" s="1"/>
  <c r="C134" i="2"/>
  <c r="B135" i="2"/>
  <c r="H135" i="2" s="1"/>
  <c r="I135" i="2" s="1"/>
  <c r="O137" i="2" l="1"/>
  <c r="P137" i="2" s="1"/>
  <c r="N138" i="2"/>
  <c r="Q136" i="2"/>
  <c r="M141" i="2"/>
  <c r="L142" i="2"/>
  <c r="R142" i="2" s="1"/>
  <c r="S142" i="2" s="1"/>
  <c r="G133" i="2"/>
  <c r="D134" i="2"/>
  <c r="C135" i="2"/>
  <c r="B136" i="2"/>
  <c r="H136" i="2" s="1"/>
  <c r="I136" i="2" s="1"/>
  <c r="Q137" i="2" l="1"/>
  <c r="O138" i="2"/>
  <c r="P138" i="2" s="1"/>
  <c r="N139" i="2"/>
  <c r="L143" i="2"/>
  <c r="R143" i="2" s="1"/>
  <c r="S143" i="2" s="1"/>
  <c r="M142" i="2"/>
  <c r="D135" i="2"/>
  <c r="E134" i="2"/>
  <c r="F134" i="2" s="1"/>
  <c r="G134" i="2" s="1"/>
  <c r="C136" i="2"/>
  <c r="B137" i="2"/>
  <c r="H137" i="2" s="1"/>
  <c r="I137" i="2" s="1"/>
  <c r="O139" i="2" l="1"/>
  <c r="P139" i="2" s="1"/>
  <c r="N140" i="2"/>
  <c r="Q138" i="2"/>
  <c r="L144" i="2"/>
  <c r="R144" i="2" s="1"/>
  <c r="S144" i="2" s="1"/>
  <c r="M143" i="2"/>
  <c r="D136" i="2"/>
  <c r="E136" i="2" s="1"/>
  <c r="E135" i="2"/>
  <c r="F135" i="2" s="1"/>
  <c r="C137" i="2"/>
  <c r="B138" i="2"/>
  <c r="H138" i="2" s="1"/>
  <c r="I138" i="2" s="1"/>
  <c r="Q139" i="2" l="1"/>
  <c r="O140" i="2"/>
  <c r="P140" i="2" s="1"/>
  <c r="N141" i="2"/>
  <c r="M144" i="2"/>
  <c r="L145" i="2"/>
  <c r="R145" i="2" s="1"/>
  <c r="S145" i="2" s="1"/>
  <c r="D137" i="2"/>
  <c r="E137" i="2" s="1"/>
  <c r="F137" i="2" s="1"/>
  <c r="G137" i="2" s="1"/>
  <c r="G135" i="2"/>
  <c r="F136" i="2"/>
  <c r="G136" i="2" s="1"/>
  <c r="C138" i="2"/>
  <c r="B139" i="2"/>
  <c r="H139" i="2" s="1"/>
  <c r="I139" i="2" s="1"/>
  <c r="Q140" i="2" l="1"/>
  <c r="O141" i="2"/>
  <c r="P141" i="2" s="1"/>
  <c r="N142" i="2"/>
  <c r="M145" i="2"/>
  <c r="L146" i="2"/>
  <c r="R146" i="2" s="1"/>
  <c r="S146" i="2" s="1"/>
  <c r="D138" i="2"/>
  <c r="C139" i="2"/>
  <c r="B140" i="2"/>
  <c r="H140" i="2" s="1"/>
  <c r="I140" i="2" s="1"/>
  <c r="O142" i="2" l="1"/>
  <c r="P142" i="2" s="1"/>
  <c r="N143" i="2"/>
  <c r="Q141" i="2"/>
  <c r="L147" i="2"/>
  <c r="R147" i="2" s="1"/>
  <c r="S147" i="2" s="1"/>
  <c r="M146" i="2"/>
  <c r="D139" i="2"/>
  <c r="E139" i="2" s="1"/>
  <c r="E138" i="2"/>
  <c r="F138" i="2" s="1"/>
  <c r="C140" i="2"/>
  <c r="B141" i="2"/>
  <c r="H141" i="2" s="1"/>
  <c r="I141" i="2" s="1"/>
  <c r="Q142" i="2" l="1"/>
  <c r="O143" i="2"/>
  <c r="P143" i="2" s="1"/>
  <c r="N144" i="2"/>
  <c r="L148" i="2"/>
  <c r="R148" i="2" s="1"/>
  <c r="S148" i="2" s="1"/>
  <c r="M147" i="2"/>
  <c r="G138" i="2"/>
  <c r="D140" i="2"/>
  <c r="F139" i="2"/>
  <c r="G139" i="2" s="1"/>
  <c r="C141" i="2"/>
  <c r="B142" i="2"/>
  <c r="H142" i="2" s="1"/>
  <c r="I142" i="2" s="1"/>
  <c r="Q143" i="2" l="1"/>
  <c r="O144" i="2"/>
  <c r="P144" i="2" s="1"/>
  <c r="N145" i="2"/>
  <c r="M148" i="2"/>
  <c r="L149" i="2"/>
  <c r="R149" i="2" s="1"/>
  <c r="S149" i="2" s="1"/>
  <c r="D141" i="2"/>
  <c r="E140" i="2"/>
  <c r="F140" i="2" s="1"/>
  <c r="G140" i="2" s="1"/>
  <c r="C142" i="2"/>
  <c r="B143" i="2"/>
  <c r="H143" i="2" s="1"/>
  <c r="I143" i="2" s="1"/>
  <c r="Q144" i="2" l="1"/>
  <c r="O145" i="2"/>
  <c r="P145" i="2" s="1"/>
  <c r="N146" i="2"/>
  <c r="M149" i="2"/>
  <c r="L150" i="2"/>
  <c r="R150" i="2" s="1"/>
  <c r="S150" i="2" s="1"/>
  <c r="D142" i="2"/>
  <c r="E142" i="2" s="1"/>
  <c r="E141" i="2"/>
  <c r="C143" i="2"/>
  <c r="B144" i="2"/>
  <c r="H144" i="2" s="1"/>
  <c r="I144" i="2" s="1"/>
  <c r="Q145" i="2" l="1"/>
  <c r="O146" i="2"/>
  <c r="P146" i="2" s="1"/>
  <c r="N147" i="2"/>
  <c r="L151" i="2"/>
  <c r="R151" i="2" s="1"/>
  <c r="S151" i="2" s="1"/>
  <c r="T17" i="1" s="1"/>
  <c r="M150" i="2"/>
  <c r="F142" i="2"/>
  <c r="G142" i="2" s="1"/>
  <c r="F141" i="2"/>
  <c r="G141" i="2" s="1"/>
  <c r="D143" i="2"/>
  <c r="C144" i="2"/>
  <c r="B145" i="2"/>
  <c r="H145" i="2" s="1"/>
  <c r="I145" i="2" s="1"/>
  <c r="Q146" i="2" l="1"/>
  <c r="O147" i="2"/>
  <c r="P147" i="2" s="1"/>
  <c r="N148" i="2"/>
  <c r="L152" i="2"/>
  <c r="R152" i="2" s="1"/>
  <c r="S152" i="2" s="1"/>
  <c r="M151" i="2"/>
  <c r="D144" i="2"/>
  <c r="E144" i="2" s="1"/>
  <c r="E143" i="2"/>
  <c r="F143" i="2" s="1"/>
  <c r="C145" i="2"/>
  <c r="B146" i="2"/>
  <c r="H146" i="2" s="1"/>
  <c r="I146" i="2" s="1"/>
  <c r="Q147" i="2" l="1"/>
  <c r="O148" i="2"/>
  <c r="P148" i="2" s="1"/>
  <c r="N149" i="2"/>
  <c r="M152" i="2"/>
  <c r="L153" i="2"/>
  <c r="R153" i="2" s="1"/>
  <c r="S153" i="2" s="1"/>
  <c r="G143" i="2"/>
  <c r="F144" i="2"/>
  <c r="G144" i="2" s="1"/>
  <c r="D145" i="2"/>
  <c r="C146" i="2"/>
  <c r="B147" i="2"/>
  <c r="H147" i="2" s="1"/>
  <c r="I147" i="2" s="1"/>
  <c r="Q148" i="2" l="1"/>
  <c r="O149" i="2"/>
  <c r="P149" i="2" s="1"/>
  <c r="N150" i="2"/>
  <c r="M153" i="2"/>
  <c r="L154" i="2"/>
  <c r="R154" i="2" s="1"/>
  <c r="S154" i="2" s="1"/>
  <c r="D146" i="2"/>
  <c r="E145" i="2"/>
  <c r="C147" i="2"/>
  <c r="B148" i="2"/>
  <c r="H148" i="2" s="1"/>
  <c r="I148" i="2" s="1"/>
  <c r="Q149" i="2" l="1"/>
  <c r="O150" i="2"/>
  <c r="P150" i="2" s="1"/>
  <c r="Q150" i="2" s="1"/>
  <c r="N151" i="2"/>
  <c r="L155" i="2"/>
  <c r="R155" i="2" s="1"/>
  <c r="S155" i="2" s="1"/>
  <c r="M154" i="2"/>
  <c r="D147" i="2"/>
  <c r="E147" i="2" s="1"/>
  <c r="E146" i="2"/>
  <c r="F146" i="2" s="1"/>
  <c r="F145" i="2"/>
  <c r="G145" i="2" s="1"/>
  <c r="C148" i="2"/>
  <c r="B149" i="2"/>
  <c r="H149" i="2" s="1"/>
  <c r="I149" i="2" s="1"/>
  <c r="O151" i="2" l="1"/>
  <c r="P151" i="2" s="1"/>
  <c r="N152" i="2"/>
  <c r="L156" i="2"/>
  <c r="R156" i="2" s="1"/>
  <c r="S156" i="2" s="1"/>
  <c r="M155" i="2"/>
  <c r="F147" i="2"/>
  <c r="G147" i="2" s="1"/>
  <c r="G146" i="2"/>
  <c r="D148" i="2"/>
  <c r="E148" i="2" s="1"/>
  <c r="C149" i="2"/>
  <c r="B150" i="2"/>
  <c r="H150" i="2" s="1"/>
  <c r="I150" i="2" s="1"/>
  <c r="Q151" i="2" l="1"/>
  <c r="S17" i="1" s="1"/>
  <c r="O152" i="2"/>
  <c r="P152" i="2" s="1"/>
  <c r="N153" i="2"/>
  <c r="M156" i="2"/>
  <c r="L157" i="2"/>
  <c r="R157" i="2" s="1"/>
  <c r="S157" i="2" s="1"/>
  <c r="D149" i="2"/>
  <c r="F148" i="2"/>
  <c r="G148" i="2" s="1"/>
  <c r="C150" i="2"/>
  <c r="B151" i="2"/>
  <c r="H151" i="2" s="1"/>
  <c r="I151" i="2" s="1"/>
  <c r="O153" i="2" l="1"/>
  <c r="P153" i="2" s="1"/>
  <c r="Q153" i="2" s="1"/>
  <c r="N154" i="2"/>
  <c r="Q152" i="2"/>
  <c r="M157" i="2"/>
  <c r="L158" i="2"/>
  <c r="R158" i="2" s="1"/>
  <c r="S158" i="2" s="1"/>
  <c r="E149" i="2"/>
  <c r="D150" i="2"/>
  <c r="C151" i="2"/>
  <c r="B152" i="2"/>
  <c r="H152" i="2" s="1"/>
  <c r="I152" i="2" s="1"/>
  <c r="O154" i="2" l="1"/>
  <c r="P154" i="2" s="1"/>
  <c r="N155" i="2"/>
  <c r="L159" i="2"/>
  <c r="R159" i="2" s="1"/>
  <c r="S159" i="2" s="1"/>
  <c r="M158" i="2"/>
  <c r="F149" i="2"/>
  <c r="G149" i="2" s="1"/>
  <c r="D151" i="2"/>
  <c r="E151" i="2" s="1"/>
  <c r="F151" i="2" s="1"/>
  <c r="G151" i="2" s="1"/>
  <c r="E150" i="2"/>
  <c r="F150" i="2" s="1"/>
  <c r="G150" i="2" s="1"/>
  <c r="C152" i="2"/>
  <c r="B153" i="2"/>
  <c r="H153" i="2" s="1"/>
  <c r="I153" i="2" s="1"/>
  <c r="Q154" i="2" l="1"/>
  <c r="O155" i="2"/>
  <c r="P155" i="2" s="1"/>
  <c r="N156" i="2"/>
  <c r="L160" i="2"/>
  <c r="R160" i="2" s="1"/>
  <c r="S160" i="2" s="1"/>
  <c r="M159" i="2"/>
  <c r="D152" i="2"/>
  <c r="C153" i="2"/>
  <c r="B154" i="2"/>
  <c r="H154" i="2" s="1"/>
  <c r="I154" i="2" s="1"/>
  <c r="Q155" i="2" l="1"/>
  <c r="O156" i="2"/>
  <c r="P156" i="2" s="1"/>
  <c r="N157" i="2"/>
  <c r="M160" i="2"/>
  <c r="L161" i="2"/>
  <c r="R161" i="2" s="1"/>
  <c r="S161" i="2" s="1"/>
  <c r="D153" i="2"/>
  <c r="E153" i="2" s="1"/>
  <c r="F153" i="2" s="1"/>
  <c r="G153" i="2" s="1"/>
  <c r="E152" i="2"/>
  <c r="F152" i="2" s="1"/>
  <c r="G152" i="2" s="1"/>
  <c r="C154" i="2"/>
  <c r="B155" i="2"/>
  <c r="H155" i="2" s="1"/>
  <c r="I155" i="2" s="1"/>
  <c r="Q156" i="2" l="1"/>
  <c r="O157" i="2"/>
  <c r="P157" i="2" s="1"/>
  <c r="N158" i="2"/>
  <c r="M161" i="2"/>
  <c r="L162" i="2"/>
  <c r="R162" i="2" s="1"/>
  <c r="S162" i="2" s="1"/>
  <c r="D154" i="2"/>
  <c r="E154" i="2" s="1"/>
  <c r="F154" i="2" s="1"/>
  <c r="C155" i="2"/>
  <c r="B156" i="2"/>
  <c r="H156" i="2" s="1"/>
  <c r="I156" i="2" s="1"/>
  <c r="O158" i="2" l="1"/>
  <c r="P158" i="2" s="1"/>
  <c r="N159" i="2"/>
  <c r="Q157" i="2"/>
  <c r="L163" i="2"/>
  <c r="R163" i="2" s="1"/>
  <c r="S163" i="2" s="1"/>
  <c r="M162" i="2"/>
  <c r="G154" i="2"/>
  <c r="D155" i="2"/>
  <c r="C156" i="2"/>
  <c r="B157" i="2"/>
  <c r="H157" i="2" s="1"/>
  <c r="I157" i="2" s="1"/>
  <c r="O159" i="2" l="1"/>
  <c r="P159" i="2" s="1"/>
  <c r="N160" i="2"/>
  <c r="Q158" i="2"/>
  <c r="L164" i="2"/>
  <c r="R164" i="2" s="1"/>
  <c r="S164" i="2" s="1"/>
  <c r="M163" i="2"/>
  <c r="D156" i="2"/>
  <c r="E155" i="2"/>
  <c r="F155" i="2" s="1"/>
  <c r="G155" i="2" s="1"/>
  <c r="C157" i="2"/>
  <c r="B158" i="2"/>
  <c r="H158" i="2" s="1"/>
  <c r="I158" i="2" s="1"/>
  <c r="O160" i="2" l="1"/>
  <c r="P160" i="2" s="1"/>
  <c r="N161" i="2"/>
  <c r="Q159" i="2"/>
  <c r="M164" i="2"/>
  <c r="L165" i="2"/>
  <c r="R165" i="2" s="1"/>
  <c r="S165" i="2" s="1"/>
  <c r="D157" i="2"/>
  <c r="E157" i="2" s="1"/>
  <c r="E156" i="2"/>
  <c r="F156" i="2" s="1"/>
  <c r="G156" i="2" s="1"/>
  <c r="C158" i="2"/>
  <c r="B159" i="2"/>
  <c r="H159" i="2" s="1"/>
  <c r="I159" i="2" s="1"/>
  <c r="O161" i="2" l="1"/>
  <c r="P161" i="2" s="1"/>
  <c r="N162" i="2"/>
  <c r="Q160" i="2"/>
  <c r="M165" i="2"/>
  <c r="L166" i="2"/>
  <c r="R166" i="2" s="1"/>
  <c r="S166" i="2" s="1"/>
  <c r="D158" i="2"/>
  <c r="F157" i="2"/>
  <c r="G157" i="2" s="1"/>
  <c r="C159" i="2"/>
  <c r="B160" i="2"/>
  <c r="H160" i="2" s="1"/>
  <c r="I160" i="2" s="1"/>
  <c r="O162" i="2" l="1"/>
  <c r="P162" i="2" s="1"/>
  <c r="N163" i="2"/>
  <c r="Q161" i="2"/>
  <c r="L167" i="2"/>
  <c r="R167" i="2" s="1"/>
  <c r="S167" i="2" s="1"/>
  <c r="M166" i="2"/>
  <c r="D159" i="2"/>
  <c r="E159" i="2" s="1"/>
  <c r="E158" i="2"/>
  <c r="F158" i="2" s="1"/>
  <c r="G158" i="2" s="1"/>
  <c r="C160" i="2"/>
  <c r="B161" i="2"/>
  <c r="H161" i="2" s="1"/>
  <c r="I161" i="2" s="1"/>
  <c r="O163" i="2" l="1"/>
  <c r="P163" i="2" s="1"/>
  <c r="N164" i="2"/>
  <c r="Q162" i="2"/>
  <c r="L168" i="2"/>
  <c r="R168" i="2" s="1"/>
  <c r="S168" i="2" s="1"/>
  <c r="M167" i="2"/>
  <c r="F159" i="2"/>
  <c r="G159" i="2" s="1"/>
  <c r="D160" i="2"/>
  <c r="C161" i="2"/>
  <c r="B162" i="2"/>
  <c r="H162" i="2" s="1"/>
  <c r="I162" i="2" s="1"/>
  <c r="O164" i="2" l="1"/>
  <c r="P164" i="2" s="1"/>
  <c r="N165" i="2"/>
  <c r="Q163" i="2"/>
  <c r="M168" i="2"/>
  <c r="L169" i="2"/>
  <c r="R169" i="2" s="1"/>
  <c r="S169" i="2" s="1"/>
  <c r="D161" i="2"/>
  <c r="E161" i="2" s="1"/>
  <c r="F161" i="2" s="1"/>
  <c r="E160" i="2"/>
  <c r="C162" i="2"/>
  <c r="B163" i="2"/>
  <c r="H163" i="2" s="1"/>
  <c r="I163" i="2" s="1"/>
  <c r="O165" i="2" l="1"/>
  <c r="P165" i="2" s="1"/>
  <c r="N166" i="2"/>
  <c r="Q164" i="2"/>
  <c r="M169" i="2"/>
  <c r="L170" i="2"/>
  <c r="R170" i="2" s="1"/>
  <c r="S170" i="2" s="1"/>
  <c r="G161" i="2"/>
  <c r="F160" i="2"/>
  <c r="G160" i="2" s="1"/>
  <c r="D162" i="2"/>
  <c r="C163" i="2"/>
  <c r="B164" i="2"/>
  <c r="H164" i="2" s="1"/>
  <c r="I164" i="2" s="1"/>
  <c r="O166" i="2" l="1"/>
  <c r="P166" i="2" s="1"/>
  <c r="Q166" i="2" s="1"/>
  <c r="N167" i="2"/>
  <c r="Q165" i="2"/>
  <c r="L171" i="2"/>
  <c r="R171" i="2" s="1"/>
  <c r="S171" i="2" s="1"/>
  <c r="M170" i="2"/>
  <c r="D163" i="2"/>
  <c r="E163" i="2" s="1"/>
  <c r="F163" i="2" s="1"/>
  <c r="G163" i="2" s="1"/>
  <c r="E162" i="2"/>
  <c r="F162" i="2" s="1"/>
  <c r="G162" i="2" s="1"/>
  <c r="C164" i="2"/>
  <c r="B165" i="2"/>
  <c r="H165" i="2" s="1"/>
  <c r="I165" i="2" s="1"/>
  <c r="O167" i="2" l="1"/>
  <c r="P167" i="2" s="1"/>
  <c r="N168" i="2"/>
  <c r="L172" i="2"/>
  <c r="R172" i="2" s="1"/>
  <c r="S172" i="2" s="1"/>
  <c r="M171" i="2"/>
  <c r="D164" i="2"/>
  <c r="C165" i="2"/>
  <c r="B166" i="2"/>
  <c r="H166" i="2" s="1"/>
  <c r="I166" i="2" s="1"/>
  <c r="O168" i="2" l="1"/>
  <c r="P168" i="2" s="1"/>
  <c r="N169" i="2"/>
  <c r="Q167" i="2"/>
  <c r="M172" i="2"/>
  <c r="L173" i="2"/>
  <c r="R173" i="2" s="1"/>
  <c r="S173" i="2" s="1"/>
  <c r="D165" i="2"/>
  <c r="E165" i="2" s="1"/>
  <c r="F165" i="2" s="1"/>
  <c r="G165" i="2" s="1"/>
  <c r="E164" i="2"/>
  <c r="F164" i="2" s="1"/>
  <c r="G164" i="2" s="1"/>
  <c r="C166" i="2"/>
  <c r="B167" i="2"/>
  <c r="H167" i="2" s="1"/>
  <c r="I167" i="2" s="1"/>
  <c r="O169" i="2" l="1"/>
  <c r="P169" i="2" s="1"/>
  <c r="N170" i="2"/>
  <c r="Q168" i="2"/>
  <c r="M173" i="2"/>
  <c r="L174" i="2"/>
  <c r="R174" i="2" s="1"/>
  <c r="S174" i="2" s="1"/>
  <c r="D166" i="2"/>
  <c r="E166" i="2" s="1"/>
  <c r="C167" i="2"/>
  <c r="B168" i="2"/>
  <c r="H168" i="2" s="1"/>
  <c r="I168" i="2" s="1"/>
  <c r="O170" i="2" l="1"/>
  <c r="P170" i="2" s="1"/>
  <c r="N171" i="2"/>
  <c r="Q169" i="2"/>
  <c r="L175" i="2"/>
  <c r="R175" i="2" s="1"/>
  <c r="S175" i="2" s="1"/>
  <c r="M174" i="2"/>
  <c r="D167" i="2"/>
  <c r="E167" i="2" s="1"/>
  <c r="F166" i="2"/>
  <c r="G166" i="2" s="1"/>
  <c r="C168" i="2"/>
  <c r="B169" i="2"/>
  <c r="H169" i="2" s="1"/>
  <c r="I169" i="2" s="1"/>
  <c r="Q170" i="2" l="1"/>
  <c r="O171" i="2"/>
  <c r="P171" i="2" s="1"/>
  <c r="N172" i="2"/>
  <c r="L176" i="2"/>
  <c r="R176" i="2" s="1"/>
  <c r="S176" i="2" s="1"/>
  <c r="M175" i="2"/>
  <c r="D168" i="2"/>
  <c r="E168" i="2" s="1"/>
  <c r="F167" i="2"/>
  <c r="G167" i="2" s="1"/>
  <c r="C169" i="2"/>
  <c r="B170" i="2"/>
  <c r="H170" i="2" s="1"/>
  <c r="I170" i="2" s="1"/>
  <c r="O172" i="2" l="1"/>
  <c r="P172" i="2" s="1"/>
  <c r="N173" i="2"/>
  <c r="Q171" i="2"/>
  <c r="M176" i="2"/>
  <c r="L177" i="2"/>
  <c r="R177" i="2" s="1"/>
  <c r="S177" i="2" s="1"/>
  <c r="F168" i="2"/>
  <c r="G168" i="2" s="1"/>
  <c r="D169" i="2"/>
  <c r="C170" i="2"/>
  <c r="B171" i="2"/>
  <c r="H171" i="2" s="1"/>
  <c r="I171" i="2" s="1"/>
  <c r="Q172" i="2" l="1"/>
  <c r="O173" i="2"/>
  <c r="P173" i="2" s="1"/>
  <c r="N174" i="2"/>
  <c r="M177" i="2"/>
  <c r="L178" i="2"/>
  <c r="R178" i="2" s="1"/>
  <c r="S178" i="2" s="1"/>
  <c r="D170" i="2"/>
  <c r="E170" i="2" s="1"/>
  <c r="E169" i="2"/>
  <c r="F169" i="2" s="1"/>
  <c r="G169" i="2" s="1"/>
  <c r="C171" i="2"/>
  <c r="B172" i="2"/>
  <c r="H172" i="2" s="1"/>
  <c r="I172" i="2" s="1"/>
  <c r="Q173" i="2" l="1"/>
  <c r="O174" i="2"/>
  <c r="P174" i="2" s="1"/>
  <c r="N175" i="2"/>
  <c r="L179" i="2"/>
  <c r="R179" i="2" s="1"/>
  <c r="S179" i="2" s="1"/>
  <c r="M178" i="2"/>
  <c r="D171" i="2"/>
  <c r="E171" i="2" s="1"/>
  <c r="F171" i="2" s="1"/>
  <c r="F170" i="2"/>
  <c r="G170" i="2" s="1"/>
  <c r="C172" i="2"/>
  <c r="B173" i="2"/>
  <c r="H173" i="2" s="1"/>
  <c r="I173" i="2" s="1"/>
  <c r="O175" i="2" l="1"/>
  <c r="P175" i="2" s="1"/>
  <c r="N176" i="2"/>
  <c r="Q174" i="2"/>
  <c r="L180" i="2"/>
  <c r="R180" i="2" s="1"/>
  <c r="S180" i="2" s="1"/>
  <c r="M179" i="2"/>
  <c r="G171" i="2"/>
  <c r="D172" i="2"/>
  <c r="C173" i="2"/>
  <c r="B174" i="2"/>
  <c r="H174" i="2" s="1"/>
  <c r="I174" i="2" s="1"/>
  <c r="O176" i="2" l="1"/>
  <c r="P176" i="2" s="1"/>
  <c r="Q176" i="2" s="1"/>
  <c r="N177" i="2"/>
  <c r="Q175" i="2"/>
  <c r="M180" i="2"/>
  <c r="L181" i="2"/>
  <c r="R181" i="2" s="1"/>
  <c r="S181" i="2" s="1"/>
  <c r="T18" i="1" s="1"/>
  <c r="D173" i="2"/>
  <c r="E172" i="2"/>
  <c r="F172" i="2" s="1"/>
  <c r="C174" i="2"/>
  <c r="B175" i="2"/>
  <c r="H175" i="2" s="1"/>
  <c r="I175" i="2" s="1"/>
  <c r="O177" i="2" l="1"/>
  <c r="P177" i="2" s="1"/>
  <c r="N178" i="2"/>
  <c r="M181" i="2"/>
  <c r="L182" i="2"/>
  <c r="R182" i="2" s="1"/>
  <c r="S182" i="2" s="1"/>
  <c r="D174" i="2"/>
  <c r="E174" i="2" s="1"/>
  <c r="E173" i="2"/>
  <c r="F173" i="2" s="1"/>
  <c r="G172" i="2"/>
  <c r="C175" i="2"/>
  <c r="B176" i="2"/>
  <c r="H176" i="2" s="1"/>
  <c r="I176" i="2" s="1"/>
  <c r="O178" i="2" l="1"/>
  <c r="P178" i="2" s="1"/>
  <c r="N179" i="2"/>
  <c r="Q177" i="2"/>
  <c r="L183" i="2"/>
  <c r="R183" i="2" s="1"/>
  <c r="S183" i="2" s="1"/>
  <c r="M182" i="2"/>
  <c r="F174" i="2"/>
  <c r="G174" i="2" s="1"/>
  <c r="D175" i="2"/>
  <c r="E175" i="2" s="1"/>
  <c r="G173" i="2"/>
  <c r="C176" i="2"/>
  <c r="B177" i="2"/>
  <c r="H177" i="2" s="1"/>
  <c r="I177" i="2" s="1"/>
  <c r="O179" i="2" l="1"/>
  <c r="P179" i="2" s="1"/>
  <c r="N180" i="2"/>
  <c r="Q178" i="2"/>
  <c r="L184" i="2"/>
  <c r="R184" i="2" s="1"/>
  <c r="S184" i="2" s="1"/>
  <c r="M183" i="2"/>
  <c r="F175" i="2"/>
  <c r="G175" i="2" s="1"/>
  <c r="D176" i="2"/>
  <c r="C177" i="2"/>
  <c r="B178" i="2"/>
  <c r="H178" i="2" s="1"/>
  <c r="I178" i="2" s="1"/>
  <c r="Q179" i="2" l="1"/>
  <c r="O180" i="2"/>
  <c r="P180" i="2" s="1"/>
  <c r="N181" i="2"/>
  <c r="M184" i="2"/>
  <c r="L185" i="2"/>
  <c r="R185" i="2" s="1"/>
  <c r="S185" i="2" s="1"/>
  <c r="E176" i="2"/>
  <c r="F176" i="2" s="1"/>
  <c r="D177" i="2"/>
  <c r="C178" i="2"/>
  <c r="B179" i="2"/>
  <c r="H179" i="2" s="1"/>
  <c r="I179" i="2" s="1"/>
  <c r="O181" i="2" l="1"/>
  <c r="P181" i="2" s="1"/>
  <c r="N182" i="2"/>
  <c r="Q180" i="2"/>
  <c r="M185" i="2"/>
  <c r="L186" i="2"/>
  <c r="R186" i="2" s="1"/>
  <c r="S186" i="2" s="1"/>
  <c r="G176" i="2"/>
  <c r="D178" i="2"/>
  <c r="E178" i="2" s="1"/>
  <c r="E177" i="2"/>
  <c r="F177" i="2" s="1"/>
  <c r="C179" i="2"/>
  <c r="B180" i="2"/>
  <c r="H180" i="2" s="1"/>
  <c r="I180" i="2" s="1"/>
  <c r="O182" i="2" l="1"/>
  <c r="P182" i="2" s="1"/>
  <c r="Q182" i="2" s="1"/>
  <c r="N183" i="2"/>
  <c r="Q181" i="2"/>
  <c r="S18" i="1" s="1"/>
  <c r="L187" i="2"/>
  <c r="R187" i="2" s="1"/>
  <c r="S187" i="2" s="1"/>
  <c r="M186" i="2"/>
  <c r="D179" i="2"/>
  <c r="G177" i="2"/>
  <c r="F178" i="2"/>
  <c r="G178" i="2" s="1"/>
  <c r="C180" i="2"/>
  <c r="B181" i="2"/>
  <c r="H181" i="2" s="1"/>
  <c r="I181" i="2" s="1"/>
  <c r="O183" i="2" l="1"/>
  <c r="P183" i="2" s="1"/>
  <c r="N184" i="2"/>
  <c r="L188" i="2"/>
  <c r="R188" i="2" s="1"/>
  <c r="S188" i="2" s="1"/>
  <c r="M187" i="2"/>
  <c r="D180" i="2"/>
  <c r="E179" i="2"/>
  <c r="F179" i="2" s="1"/>
  <c r="G179" i="2" s="1"/>
  <c r="C181" i="2"/>
  <c r="B182" i="2"/>
  <c r="H182" i="2" s="1"/>
  <c r="I182" i="2" s="1"/>
  <c r="Q183" i="2" l="1"/>
  <c r="O184" i="2"/>
  <c r="P184" i="2" s="1"/>
  <c r="N185" i="2"/>
  <c r="M188" i="2"/>
  <c r="L189" i="2"/>
  <c r="R189" i="2" s="1"/>
  <c r="S189" i="2" s="1"/>
  <c r="E180" i="2"/>
  <c r="D181" i="2"/>
  <c r="E181" i="2" s="1"/>
  <c r="C182" i="2"/>
  <c r="B183" i="2"/>
  <c r="H183" i="2" s="1"/>
  <c r="I183" i="2" s="1"/>
  <c r="O185" i="2" l="1"/>
  <c r="P185" i="2" s="1"/>
  <c r="N186" i="2"/>
  <c r="Q184" i="2"/>
  <c r="M189" i="2"/>
  <c r="L190" i="2"/>
  <c r="R190" i="2" s="1"/>
  <c r="S190" i="2" s="1"/>
  <c r="F180" i="2"/>
  <c r="G180" i="2" s="1"/>
  <c r="D182" i="2"/>
  <c r="E182" i="2" s="1"/>
  <c r="F181" i="2"/>
  <c r="G181" i="2" s="1"/>
  <c r="C183" i="2"/>
  <c r="B184" i="2"/>
  <c r="H184" i="2" s="1"/>
  <c r="I184" i="2" s="1"/>
  <c r="Q185" i="2" l="1"/>
  <c r="O186" i="2"/>
  <c r="P186" i="2" s="1"/>
  <c r="N187" i="2"/>
  <c r="L191" i="2"/>
  <c r="R191" i="2" s="1"/>
  <c r="S191" i="2" s="1"/>
  <c r="M190" i="2"/>
  <c r="D183" i="2"/>
  <c r="E183" i="2" s="1"/>
  <c r="F182" i="2"/>
  <c r="G182" i="2" s="1"/>
  <c r="C184" i="2"/>
  <c r="B185" i="2"/>
  <c r="H185" i="2" s="1"/>
  <c r="I185" i="2" s="1"/>
  <c r="Q186" i="2" l="1"/>
  <c r="O187" i="2"/>
  <c r="P187" i="2" s="1"/>
  <c r="N188" i="2"/>
  <c r="L192" i="2"/>
  <c r="R192" i="2" s="1"/>
  <c r="S192" i="2" s="1"/>
  <c r="M191" i="2"/>
  <c r="F183" i="2"/>
  <c r="G183" i="2" s="1"/>
  <c r="D184" i="2"/>
  <c r="E184" i="2" s="1"/>
  <c r="C185" i="2"/>
  <c r="B186" i="2"/>
  <c r="H186" i="2" s="1"/>
  <c r="I186" i="2" s="1"/>
  <c r="Q187" i="2" l="1"/>
  <c r="O188" i="2"/>
  <c r="P188" i="2" s="1"/>
  <c r="N189" i="2"/>
  <c r="M192" i="2"/>
  <c r="L193" i="2"/>
  <c r="R193" i="2" s="1"/>
  <c r="S193" i="2" s="1"/>
  <c r="D185" i="2"/>
  <c r="E185" i="2" s="1"/>
  <c r="F184" i="2"/>
  <c r="G184" i="2" s="1"/>
  <c r="C186" i="2"/>
  <c r="B187" i="2"/>
  <c r="H187" i="2" s="1"/>
  <c r="I187" i="2" s="1"/>
  <c r="Q188" i="2" l="1"/>
  <c r="O189" i="2"/>
  <c r="P189" i="2"/>
  <c r="N190" i="2"/>
  <c r="M193" i="2"/>
  <c r="L194" i="2"/>
  <c r="R194" i="2" s="1"/>
  <c r="S194" i="2" s="1"/>
  <c r="D186" i="2"/>
  <c r="F185" i="2"/>
  <c r="G185" i="2" s="1"/>
  <c r="C187" i="2"/>
  <c r="B188" i="2"/>
  <c r="H188" i="2" s="1"/>
  <c r="I188" i="2" s="1"/>
  <c r="Q189" i="2" l="1"/>
  <c r="O190" i="2"/>
  <c r="P190" i="2" s="1"/>
  <c r="N191" i="2"/>
  <c r="L195" i="2"/>
  <c r="R195" i="2" s="1"/>
  <c r="S195" i="2" s="1"/>
  <c r="M194" i="2"/>
  <c r="D187" i="2"/>
  <c r="E187" i="2" s="1"/>
  <c r="E186" i="2"/>
  <c r="C188" i="2"/>
  <c r="B189" i="2"/>
  <c r="H189" i="2" s="1"/>
  <c r="I189" i="2" s="1"/>
  <c r="Q190" i="2" l="1"/>
  <c r="O191" i="2"/>
  <c r="P191" i="2" s="1"/>
  <c r="N192" i="2"/>
  <c r="L196" i="2"/>
  <c r="R196" i="2" s="1"/>
  <c r="S196" i="2" s="1"/>
  <c r="M195" i="2"/>
  <c r="F186" i="2"/>
  <c r="G186" i="2" s="1"/>
  <c r="F187" i="2"/>
  <c r="G187" i="2" s="1"/>
  <c r="D188" i="2"/>
  <c r="C189" i="2"/>
  <c r="B190" i="2"/>
  <c r="H190" i="2" s="1"/>
  <c r="I190" i="2" s="1"/>
  <c r="Q191" i="2" l="1"/>
  <c r="O192" i="2"/>
  <c r="P192" i="2" s="1"/>
  <c r="N193" i="2"/>
  <c r="M196" i="2"/>
  <c r="L197" i="2"/>
  <c r="R197" i="2" s="1"/>
  <c r="S197" i="2" s="1"/>
  <c r="D189" i="2"/>
  <c r="E188" i="2"/>
  <c r="F188" i="2" s="1"/>
  <c r="C190" i="2"/>
  <c r="B191" i="2"/>
  <c r="H191" i="2" s="1"/>
  <c r="I191" i="2" s="1"/>
  <c r="Q192" i="2" l="1"/>
  <c r="O193" i="2"/>
  <c r="P193" i="2" s="1"/>
  <c r="N194" i="2"/>
  <c r="M197" i="2"/>
  <c r="L198" i="2"/>
  <c r="R198" i="2" s="1"/>
  <c r="S198" i="2" s="1"/>
  <c r="G188" i="2"/>
  <c r="D190" i="2"/>
  <c r="E190" i="2" s="1"/>
  <c r="E189" i="2"/>
  <c r="F189" i="2" s="1"/>
  <c r="C191" i="2"/>
  <c r="B192" i="2"/>
  <c r="H192" i="2" s="1"/>
  <c r="I192" i="2" s="1"/>
  <c r="Q193" i="2" l="1"/>
  <c r="O194" i="2"/>
  <c r="P194" i="2" s="1"/>
  <c r="N195" i="2"/>
  <c r="L199" i="2"/>
  <c r="R199" i="2" s="1"/>
  <c r="S199" i="2" s="1"/>
  <c r="M198" i="2"/>
  <c r="G189" i="2"/>
  <c r="D191" i="2"/>
  <c r="E191" i="2" s="1"/>
  <c r="F190" i="2"/>
  <c r="G190" i="2" s="1"/>
  <c r="C192" i="2"/>
  <c r="B193" i="2"/>
  <c r="H193" i="2" s="1"/>
  <c r="I193" i="2" s="1"/>
  <c r="Q194" i="2" l="1"/>
  <c r="O195" i="2"/>
  <c r="P195" i="2" s="1"/>
  <c r="N196" i="2"/>
  <c r="L200" i="2"/>
  <c r="R200" i="2" s="1"/>
  <c r="S200" i="2" s="1"/>
  <c r="M199" i="2"/>
  <c r="F191" i="2"/>
  <c r="G191" i="2" s="1"/>
  <c r="D192" i="2"/>
  <c r="E192" i="2" s="1"/>
  <c r="C193" i="2"/>
  <c r="B194" i="2"/>
  <c r="H194" i="2" s="1"/>
  <c r="I194" i="2" s="1"/>
  <c r="Q195" i="2" l="1"/>
  <c r="O196" i="2"/>
  <c r="P196" i="2" s="1"/>
  <c r="Q196" i="2" s="1"/>
  <c r="N197" i="2"/>
  <c r="M200" i="2"/>
  <c r="L201" i="2"/>
  <c r="R201" i="2" s="1"/>
  <c r="S201" i="2" s="1"/>
  <c r="D193" i="2"/>
  <c r="F192" i="2"/>
  <c r="G192" i="2" s="1"/>
  <c r="C194" i="2"/>
  <c r="B195" i="2"/>
  <c r="H195" i="2" s="1"/>
  <c r="I195" i="2" s="1"/>
  <c r="O197" i="2" l="1"/>
  <c r="P197" i="2" s="1"/>
  <c r="N198" i="2"/>
  <c r="M201" i="2"/>
  <c r="L202" i="2"/>
  <c r="R202" i="2" s="1"/>
  <c r="S202" i="2" s="1"/>
  <c r="D194" i="2"/>
  <c r="E194" i="2" s="1"/>
  <c r="E193" i="2"/>
  <c r="F193" i="2" s="1"/>
  <c r="G193" i="2" s="1"/>
  <c r="C195" i="2"/>
  <c r="B196" i="2"/>
  <c r="H196" i="2" s="1"/>
  <c r="I196" i="2" s="1"/>
  <c r="O198" i="2" l="1"/>
  <c r="P198" i="2" s="1"/>
  <c r="N199" i="2"/>
  <c r="Q197" i="2"/>
  <c r="L203" i="2"/>
  <c r="R203" i="2" s="1"/>
  <c r="S203" i="2" s="1"/>
  <c r="M202" i="2"/>
  <c r="D195" i="2"/>
  <c r="E195" i="2" s="1"/>
  <c r="F194" i="2"/>
  <c r="G194" i="2" s="1"/>
  <c r="C196" i="2"/>
  <c r="B197" i="2"/>
  <c r="H197" i="2" s="1"/>
  <c r="I197" i="2" s="1"/>
  <c r="O199" i="2" l="1"/>
  <c r="P199" i="2" s="1"/>
  <c r="N200" i="2"/>
  <c r="Q198" i="2"/>
  <c r="L204" i="2"/>
  <c r="R204" i="2" s="1"/>
  <c r="S204" i="2" s="1"/>
  <c r="M203" i="2"/>
  <c r="D196" i="2"/>
  <c r="F195" i="2"/>
  <c r="G195" i="2" s="1"/>
  <c r="C197" i="2"/>
  <c r="B198" i="2"/>
  <c r="H198" i="2" s="1"/>
  <c r="I198" i="2" s="1"/>
  <c r="O200" i="2" l="1"/>
  <c r="N201" i="2"/>
  <c r="Q199" i="2"/>
  <c r="M204" i="2"/>
  <c r="L205" i="2"/>
  <c r="R205" i="2" s="1"/>
  <c r="S205" i="2" s="1"/>
  <c r="D197" i="2"/>
  <c r="E196" i="2"/>
  <c r="F196" i="2" s="1"/>
  <c r="C198" i="2"/>
  <c r="B199" i="2"/>
  <c r="H199" i="2" s="1"/>
  <c r="I199" i="2" s="1"/>
  <c r="P200" i="2" l="1"/>
  <c r="Q200" i="2" s="1"/>
  <c r="O201" i="2"/>
  <c r="P201" i="2" s="1"/>
  <c r="N202" i="2"/>
  <c r="M205" i="2"/>
  <c r="L206" i="2"/>
  <c r="R206" i="2" s="1"/>
  <c r="S206" i="2" s="1"/>
  <c r="G196" i="2"/>
  <c r="D198" i="2"/>
  <c r="E197" i="2"/>
  <c r="F197" i="2" s="1"/>
  <c r="C199" i="2"/>
  <c r="B200" i="2"/>
  <c r="H200" i="2" s="1"/>
  <c r="I200" i="2" s="1"/>
  <c r="O202" i="2" l="1"/>
  <c r="P202" i="2" s="1"/>
  <c r="N203" i="2"/>
  <c r="Q201" i="2"/>
  <c r="L207" i="2"/>
  <c r="R207" i="2" s="1"/>
  <c r="S207" i="2" s="1"/>
  <c r="M206" i="2"/>
  <c r="G197" i="2"/>
  <c r="E198" i="2"/>
  <c r="F198" i="2" s="1"/>
  <c r="D199" i="2"/>
  <c r="C200" i="2"/>
  <c r="B201" i="2"/>
  <c r="H201" i="2" s="1"/>
  <c r="I201" i="2" s="1"/>
  <c r="O203" i="2" l="1"/>
  <c r="P203" i="2" s="1"/>
  <c r="N204" i="2"/>
  <c r="Q202" i="2"/>
  <c r="L208" i="2"/>
  <c r="R208" i="2" s="1"/>
  <c r="S208" i="2" s="1"/>
  <c r="M207" i="2"/>
  <c r="G198" i="2"/>
  <c r="D200" i="2"/>
  <c r="E199" i="2"/>
  <c r="B202" i="2"/>
  <c r="C201" i="2"/>
  <c r="O204" i="2" l="1"/>
  <c r="N205" i="2"/>
  <c r="Q203" i="2"/>
  <c r="M208" i="2"/>
  <c r="L209" i="2"/>
  <c r="R209" i="2" s="1"/>
  <c r="S209" i="2" s="1"/>
  <c r="B203" i="2"/>
  <c r="H203" i="2" s="1"/>
  <c r="I203" i="2" s="1"/>
  <c r="H202" i="2"/>
  <c r="I202" i="2" s="1"/>
  <c r="D201" i="2"/>
  <c r="E201" i="2" s="1"/>
  <c r="F199" i="2"/>
  <c r="G199" i="2" s="1"/>
  <c r="E200" i="2"/>
  <c r="C202" i="2"/>
  <c r="P204" i="2" l="1"/>
  <c r="Q204" i="2" s="1"/>
  <c r="O205" i="2"/>
  <c r="P205" i="2"/>
  <c r="N206" i="2"/>
  <c r="B204" i="2"/>
  <c r="H204" i="2" s="1"/>
  <c r="I204" i="2" s="1"/>
  <c r="M209" i="2"/>
  <c r="L210" i="2"/>
  <c r="R210" i="2" s="1"/>
  <c r="S210" i="2" s="1"/>
  <c r="C203" i="2"/>
  <c r="F201" i="2"/>
  <c r="G201" i="2" s="1"/>
  <c r="D202" i="2"/>
  <c r="F200" i="2"/>
  <c r="G200" i="2" s="1"/>
  <c r="O206" i="2" l="1"/>
  <c r="P206" i="2" s="1"/>
  <c r="N207" i="2"/>
  <c r="Q205" i="2"/>
  <c r="B205" i="2"/>
  <c r="H205" i="2" s="1"/>
  <c r="I205" i="2" s="1"/>
  <c r="C204" i="2"/>
  <c r="L211" i="2"/>
  <c r="R211" i="2" s="1"/>
  <c r="S211" i="2" s="1"/>
  <c r="T19" i="1" s="1"/>
  <c r="M210" i="2"/>
  <c r="D203" i="2"/>
  <c r="E202" i="2"/>
  <c r="F202" i="2" s="1"/>
  <c r="C205" i="2"/>
  <c r="O207" i="2" l="1"/>
  <c r="N208" i="2"/>
  <c r="Q206" i="2"/>
  <c r="B206" i="2"/>
  <c r="H206" i="2" s="1"/>
  <c r="I206" i="2" s="1"/>
  <c r="L212" i="2"/>
  <c r="R212" i="2" s="1"/>
  <c r="S212" i="2" s="1"/>
  <c r="M211" i="2"/>
  <c r="D204" i="2"/>
  <c r="E203" i="2"/>
  <c r="F203" i="2" s="1"/>
  <c r="G202" i="2"/>
  <c r="P207" i="2" l="1"/>
  <c r="Q207" i="2" s="1"/>
  <c r="O208" i="2"/>
  <c r="P208" i="2" s="1"/>
  <c r="N209" i="2"/>
  <c r="B207" i="2"/>
  <c r="H207" i="2" s="1"/>
  <c r="I207" i="2" s="1"/>
  <c r="C206" i="2"/>
  <c r="M212" i="2"/>
  <c r="L213" i="2"/>
  <c r="R213" i="2" s="1"/>
  <c r="S213" i="2" s="1"/>
  <c r="G203" i="2"/>
  <c r="D205" i="2"/>
  <c r="E204" i="2"/>
  <c r="O209" i="2" l="1"/>
  <c r="P209" i="2" s="1"/>
  <c r="N210" i="2"/>
  <c r="Q208" i="2"/>
  <c r="B208" i="2"/>
  <c r="H208" i="2" s="1"/>
  <c r="I208" i="2" s="1"/>
  <c r="C207" i="2"/>
  <c r="M213" i="2"/>
  <c r="L214" i="2"/>
  <c r="R214" i="2" s="1"/>
  <c r="S214" i="2" s="1"/>
  <c r="D206" i="2"/>
  <c r="E205" i="2"/>
  <c r="F204" i="2"/>
  <c r="G204" i="2" s="1"/>
  <c r="O210" i="2" l="1"/>
  <c r="P210" i="2" s="1"/>
  <c r="N211" i="2"/>
  <c r="Q209" i="2"/>
  <c r="C208" i="2"/>
  <c r="B209" i="2"/>
  <c r="H209" i="2" s="1"/>
  <c r="I209" i="2" s="1"/>
  <c r="L215" i="2"/>
  <c r="R215" i="2" s="1"/>
  <c r="S215" i="2" s="1"/>
  <c r="M214" i="2"/>
  <c r="F205" i="2"/>
  <c r="G205" i="2" s="1"/>
  <c r="D207" i="2"/>
  <c r="E206" i="2"/>
  <c r="O211" i="2" l="1"/>
  <c r="P211" i="2" s="1"/>
  <c r="N212" i="2"/>
  <c r="Q210" i="2"/>
  <c r="B210" i="2"/>
  <c r="H210" i="2" s="1"/>
  <c r="I210" i="2" s="1"/>
  <c r="C209" i="2"/>
  <c r="L216" i="2"/>
  <c r="R216" i="2" s="1"/>
  <c r="S216" i="2" s="1"/>
  <c r="M215" i="2"/>
  <c r="D208" i="2"/>
  <c r="E207" i="2"/>
  <c r="F207" i="2" s="1"/>
  <c r="F206" i="2"/>
  <c r="G206" i="2" s="1"/>
  <c r="O212" i="2" l="1"/>
  <c r="P212" i="2" s="1"/>
  <c r="N213" i="2"/>
  <c r="Q211" i="2"/>
  <c r="S19" i="1" s="1"/>
  <c r="C210" i="2"/>
  <c r="B211" i="2"/>
  <c r="H211" i="2" s="1"/>
  <c r="I211" i="2" s="1"/>
  <c r="M216" i="2"/>
  <c r="L217" i="2"/>
  <c r="R217" i="2" s="1"/>
  <c r="S217" i="2" s="1"/>
  <c r="G207" i="2"/>
  <c r="D209" i="2"/>
  <c r="E208" i="2"/>
  <c r="F208" i="2" s="1"/>
  <c r="Q212" i="2" l="1"/>
  <c r="O213" i="2"/>
  <c r="P213" i="2" s="1"/>
  <c r="N214" i="2"/>
  <c r="C211" i="2"/>
  <c r="B212" i="2"/>
  <c r="H212" i="2" s="1"/>
  <c r="I212" i="2" s="1"/>
  <c r="M217" i="2"/>
  <c r="L218" i="2"/>
  <c r="R218" i="2" s="1"/>
  <c r="S218" i="2" s="1"/>
  <c r="D210" i="2"/>
  <c r="E209" i="2"/>
  <c r="G208" i="2"/>
  <c r="C212" i="2"/>
  <c r="Q213" i="2" l="1"/>
  <c r="O214" i="2"/>
  <c r="N215" i="2"/>
  <c r="B213" i="2"/>
  <c r="H213" i="2" s="1"/>
  <c r="I213" i="2" s="1"/>
  <c r="L219" i="2"/>
  <c r="R219" i="2" s="1"/>
  <c r="S219" i="2" s="1"/>
  <c r="M218" i="2"/>
  <c r="F209" i="2"/>
  <c r="G209" i="2" s="1"/>
  <c r="D211" i="2"/>
  <c r="E210" i="2"/>
  <c r="C213" i="2"/>
  <c r="P214" i="2" l="1"/>
  <c r="Q214" i="2" s="1"/>
  <c r="O215" i="2"/>
  <c r="P215" i="2" s="1"/>
  <c r="N216" i="2"/>
  <c r="B214" i="2"/>
  <c r="H214" i="2" s="1"/>
  <c r="I214" i="2" s="1"/>
  <c r="L220" i="2"/>
  <c r="R220" i="2" s="1"/>
  <c r="S220" i="2" s="1"/>
  <c r="M219" i="2"/>
  <c r="D212" i="2"/>
  <c r="E211" i="2"/>
  <c r="F211" i="2" s="1"/>
  <c r="F210" i="2"/>
  <c r="G210" i="2" s="1"/>
  <c r="O216" i="2" l="1"/>
  <c r="P216" i="2" s="1"/>
  <c r="N217" i="2"/>
  <c r="Q215" i="2"/>
  <c r="B215" i="2"/>
  <c r="H215" i="2" s="1"/>
  <c r="I215" i="2" s="1"/>
  <c r="C214" i="2"/>
  <c r="M220" i="2"/>
  <c r="L221" i="2"/>
  <c r="R221" i="2" s="1"/>
  <c r="S221" i="2" s="1"/>
  <c r="D213" i="2"/>
  <c r="E212" i="2"/>
  <c r="G211" i="2"/>
  <c r="O217" i="2" l="1"/>
  <c r="P217" i="2" s="1"/>
  <c r="Q217" i="2" s="1"/>
  <c r="N218" i="2"/>
  <c r="Q216" i="2"/>
  <c r="B216" i="2"/>
  <c r="H216" i="2" s="1"/>
  <c r="I216" i="2" s="1"/>
  <c r="C215" i="2"/>
  <c r="M221" i="2"/>
  <c r="L222" i="2"/>
  <c r="R222" i="2" s="1"/>
  <c r="S222" i="2" s="1"/>
  <c r="F212" i="2"/>
  <c r="G212" i="2" s="1"/>
  <c r="D214" i="2"/>
  <c r="E213" i="2"/>
  <c r="O218" i="2" l="1"/>
  <c r="P218" i="2" s="1"/>
  <c r="N219" i="2"/>
  <c r="B217" i="2"/>
  <c r="H217" i="2" s="1"/>
  <c r="I217" i="2" s="1"/>
  <c r="C216" i="2"/>
  <c r="L223" i="2"/>
  <c r="R223" i="2" s="1"/>
  <c r="S223" i="2" s="1"/>
  <c r="M222" i="2"/>
  <c r="D215" i="2"/>
  <c r="E214" i="2"/>
  <c r="F214" i="2" s="1"/>
  <c r="F213" i="2"/>
  <c r="G213" i="2" s="1"/>
  <c r="O219" i="2" l="1"/>
  <c r="P219" i="2" s="1"/>
  <c r="N220" i="2"/>
  <c r="Q218" i="2"/>
  <c r="B218" i="2"/>
  <c r="H218" i="2" s="1"/>
  <c r="I218" i="2" s="1"/>
  <c r="C217" i="2"/>
  <c r="L224" i="2"/>
  <c r="R224" i="2" s="1"/>
  <c r="S224" i="2" s="1"/>
  <c r="M223" i="2"/>
  <c r="D216" i="2"/>
  <c r="E215" i="2"/>
  <c r="G214" i="2"/>
  <c r="O220" i="2" l="1"/>
  <c r="P220" i="2" s="1"/>
  <c r="N221" i="2"/>
  <c r="Q219" i="2"/>
  <c r="B219" i="2"/>
  <c r="H219" i="2" s="1"/>
  <c r="I219" i="2" s="1"/>
  <c r="C218" i="2"/>
  <c r="M224" i="2"/>
  <c r="L225" i="2"/>
  <c r="R225" i="2" s="1"/>
  <c r="S225" i="2" s="1"/>
  <c r="F215" i="2"/>
  <c r="G215" i="2" s="1"/>
  <c r="D217" i="2"/>
  <c r="E216" i="2"/>
  <c r="F216" i="2" s="1"/>
  <c r="Q220" i="2" l="1"/>
  <c r="O221" i="2"/>
  <c r="P221" i="2" s="1"/>
  <c r="N222" i="2"/>
  <c r="B220" i="2"/>
  <c r="H220" i="2" s="1"/>
  <c r="I220" i="2" s="1"/>
  <c r="C219" i="2"/>
  <c r="M225" i="2"/>
  <c r="L226" i="2"/>
  <c r="R226" i="2" s="1"/>
  <c r="S226" i="2" s="1"/>
  <c r="D218" i="2"/>
  <c r="E217" i="2"/>
  <c r="F217" i="2" s="1"/>
  <c r="G216" i="2"/>
  <c r="Q221" i="2" l="1"/>
  <c r="O222" i="2"/>
  <c r="P222" i="2" s="1"/>
  <c r="N223" i="2"/>
  <c r="B221" i="2"/>
  <c r="H221" i="2" s="1"/>
  <c r="I221" i="2" s="1"/>
  <c r="C220" i="2"/>
  <c r="L227" i="2"/>
  <c r="R227" i="2" s="1"/>
  <c r="S227" i="2" s="1"/>
  <c r="M226" i="2"/>
  <c r="G217" i="2"/>
  <c r="D219" i="2"/>
  <c r="E218" i="2"/>
  <c r="Q222" i="2" l="1"/>
  <c r="O223" i="2"/>
  <c r="P223" i="2" s="1"/>
  <c r="N224" i="2"/>
  <c r="B222" i="2"/>
  <c r="H222" i="2" s="1"/>
  <c r="I222" i="2" s="1"/>
  <c r="C221" i="2"/>
  <c r="L228" i="2"/>
  <c r="R228" i="2" s="1"/>
  <c r="S228" i="2" s="1"/>
  <c r="M227" i="2"/>
  <c r="D220" i="2"/>
  <c r="E219" i="2"/>
  <c r="F219" i="2" s="1"/>
  <c r="F218" i="2"/>
  <c r="G218" i="2" s="1"/>
  <c r="Q223" i="2" l="1"/>
  <c r="O224" i="2"/>
  <c r="P224" i="2" s="1"/>
  <c r="N225" i="2"/>
  <c r="B223" i="2"/>
  <c r="H223" i="2" s="1"/>
  <c r="I223" i="2" s="1"/>
  <c r="C222" i="2"/>
  <c r="M228" i="2"/>
  <c r="L229" i="2"/>
  <c r="R229" i="2" s="1"/>
  <c r="S229" i="2" s="1"/>
  <c r="G219" i="2"/>
  <c r="D221" i="2"/>
  <c r="E220" i="2"/>
  <c r="O225" i="2" l="1"/>
  <c r="P225" i="2" s="1"/>
  <c r="N226" i="2"/>
  <c r="Q224" i="2"/>
  <c r="B224" i="2"/>
  <c r="H224" i="2" s="1"/>
  <c r="I224" i="2" s="1"/>
  <c r="C223" i="2"/>
  <c r="M229" i="2"/>
  <c r="L230" i="2"/>
  <c r="R230" i="2" s="1"/>
  <c r="S230" i="2" s="1"/>
  <c r="D222" i="2"/>
  <c r="E221" i="2"/>
  <c r="F220" i="2"/>
  <c r="G220" i="2" s="1"/>
  <c r="Q225" i="2" l="1"/>
  <c r="O226" i="2"/>
  <c r="P226" i="2" s="1"/>
  <c r="N227" i="2"/>
  <c r="B225" i="2"/>
  <c r="H225" i="2" s="1"/>
  <c r="I225" i="2" s="1"/>
  <c r="C224" i="2"/>
  <c r="L231" i="2"/>
  <c r="R231" i="2" s="1"/>
  <c r="S231" i="2" s="1"/>
  <c r="M230" i="2"/>
  <c r="D223" i="2"/>
  <c r="E222" i="2"/>
  <c r="F222" i="2" s="1"/>
  <c r="F221" i="2"/>
  <c r="G221" i="2" s="1"/>
  <c r="C225" i="2"/>
  <c r="O227" i="2" l="1"/>
  <c r="P227" i="2" s="1"/>
  <c r="N228" i="2"/>
  <c r="Q226" i="2"/>
  <c r="B226" i="2"/>
  <c r="H226" i="2" s="1"/>
  <c r="I226" i="2" s="1"/>
  <c r="L232" i="2"/>
  <c r="R232" i="2" s="1"/>
  <c r="S232" i="2" s="1"/>
  <c r="M231" i="2"/>
  <c r="D224" i="2"/>
  <c r="E223" i="2"/>
  <c r="F223" i="2" s="1"/>
  <c r="G222" i="2"/>
  <c r="O228" i="2" l="1"/>
  <c r="P228" i="2" s="1"/>
  <c r="N229" i="2"/>
  <c r="Q227" i="2"/>
  <c r="B227" i="2"/>
  <c r="H227" i="2" s="1"/>
  <c r="I227" i="2" s="1"/>
  <c r="C226" i="2"/>
  <c r="M232" i="2"/>
  <c r="L233" i="2"/>
  <c r="R233" i="2" s="1"/>
  <c r="S233" i="2" s="1"/>
  <c r="G223" i="2"/>
  <c r="D225" i="2"/>
  <c r="E224" i="2"/>
  <c r="O229" i="2" l="1"/>
  <c r="P229" i="2" s="1"/>
  <c r="Q229" i="2" s="1"/>
  <c r="N230" i="2"/>
  <c r="Q228" i="2"/>
  <c r="B228" i="2"/>
  <c r="H228" i="2" s="1"/>
  <c r="I228" i="2" s="1"/>
  <c r="C227" i="2"/>
  <c r="M233" i="2"/>
  <c r="L234" i="2"/>
  <c r="R234" i="2" s="1"/>
  <c r="S234" i="2" s="1"/>
  <c r="D226" i="2"/>
  <c r="E225" i="2"/>
  <c r="F225" i="2" s="1"/>
  <c r="F224" i="2"/>
  <c r="G224" i="2" s="1"/>
  <c r="O230" i="2" l="1"/>
  <c r="P230" i="2" s="1"/>
  <c r="N231" i="2"/>
  <c r="B229" i="2"/>
  <c r="H229" i="2" s="1"/>
  <c r="I229" i="2" s="1"/>
  <c r="C228" i="2"/>
  <c r="L235" i="2"/>
  <c r="R235" i="2" s="1"/>
  <c r="S235" i="2" s="1"/>
  <c r="M234" i="2"/>
  <c r="G225" i="2"/>
  <c r="D227" i="2"/>
  <c r="E226" i="2"/>
  <c r="F226" i="2" s="1"/>
  <c r="O231" i="2" l="1"/>
  <c r="P231" i="2" s="1"/>
  <c r="N232" i="2"/>
  <c r="Q230" i="2"/>
  <c r="C229" i="2"/>
  <c r="B230" i="2"/>
  <c r="H230" i="2" s="1"/>
  <c r="I230" i="2" s="1"/>
  <c r="L236" i="2"/>
  <c r="R236" i="2" s="1"/>
  <c r="S236" i="2" s="1"/>
  <c r="M235" i="2"/>
  <c r="D228" i="2"/>
  <c r="E227" i="2"/>
  <c r="F227" i="2" s="1"/>
  <c r="G226" i="2"/>
  <c r="C230" i="2"/>
  <c r="Q231" i="2" l="1"/>
  <c r="O232" i="2"/>
  <c r="N233" i="2"/>
  <c r="B231" i="2"/>
  <c r="H231" i="2" s="1"/>
  <c r="I231" i="2" s="1"/>
  <c r="M236" i="2"/>
  <c r="L237" i="2"/>
  <c r="R237" i="2" s="1"/>
  <c r="S237" i="2" s="1"/>
  <c r="G227" i="2"/>
  <c r="D229" i="2"/>
  <c r="E228" i="2"/>
  <c r="C231" i="2"/>
  <c r="P232" i="2" l="1"/>
  <c r="Q232" i="2" s="1"/>
  <c r="O233" i="2"/>
  <c r="P233" i="2" s="1"/>
  <c r="N234" i="2"/>
  <c r="B232" i="2"/>
  <c r="H232" i="2" s="1"/>
  <c r="I232" i="2" s="1"/>
  <c r="M237" i="2"/>
  <c r="L238" i="2"/>
  <c r="R238" i="2" s="1"/>
  <c r="S238" i="2" s="1"/>
  <c r="D230" i="2"/>
  <c r="E229" i="2"/>
  <c r="F229" i="2" s="1"/>
  <c r="F228" i="2"/>
  <c r="G228" i="2" s="1"/>
  <c r="C232" i="2"/>
  <c r="O234" i="2" l="1"/>
  <c r="P234" i="2" s="1"/>
  <c r="N235" i="2"/>
  <c r="Q233" i="2"/>
  <c r="B233" i="2"/>
  <c r="H233" i="2" s="1"/>
  <c r="I233" i="2" s="1"/>
  <c r="L239" i="2"/>
  <c r="R239" i="2" s="1"/>
  <c r="S239" i="2" s="1"/>
  <c r="M238" i="2"/>
  <c r="G229" i="2"/>
  <c r="D231" i="2"/>
  <c r="E230" i="2"/>
  <c r="C233" i="2"/>
  <c r="O235" i="2" l="1"/>
  <c r="P235" i="2" s="1"/>
  <c r="N236" i="2"/>
  <c r="Q234" i="2"/>
  <c r="B234" i="2"/>
  <c r="H234" i="2" s="1"/>
  <c r="I234" i="2" s="1"/>
  <c r="L240" i="2"/>
  <c r="R240" i="2" s="1"/>
  <c r="S240" i="2" s="1"/>
  <c r="M239" i="2"/>
  <c r="D232" i="2"/>
  <c r="E231" i="2"/>
  <c r="F231" i="2" s="1"/>
  <c r="F230" i="2"/>
  <c r="G230" i="2" s="1"/>
  <c r="C234" i="2"/>
  <c r="Q235" i="2" l="1"/>
  <c r="O236" i="2"/>
  <c r="P236" i="2" s="1"/>
  <c r="N237" i="2"/>
  <c r="B235" i="2"/>
  <c r="H235" i="2" s="1"/>
  <c r="I235" i="2" s="1"/>
  <c r="M240" i="2"/>
  <c r="L241" i="2"/>
  <c r="R241" i="2" s="1"/>
  <c r="S241" i="2" s="1"/>
  <c r="T20" i="1" s="1"/>
  <c r="D233" i="2"/>
  <c r="E232" i="2"/>
  <c r="G231" i="2"/>
  <c r="C235" i="2"/>
  <c r="Q236" i="2" l="1"/>
  <c r="O237" i="2"/>
  <c r="P237" i="2" s="1"/>
  <c r="N238" i="2"/>
  <c r="B236" i="2"/>
  <c r="H236" i="2" s="1"/>
  <c r="I236" i="2" s="1"/>
  <c r="M241" i="2"/>
  <c r="L242" i="2"/>
  <c r="R242" i="2" s="1"/>
  <c r="S242" i="2" s="1"/>
  <c r="F232" i="2"/>
  <c r="G232" i="2" s="1"/>
  <c r="D234" i="2"/>
  <c r="E233" i="2"/>
  <c r="C236" i="2"/>
  <c r="Q237" i="2" l="1"/>
  <c r="O238" i="2"/>
  <c r="P238" i="2" s="1"/>
  <c r="N239" i="2"/>
  <c r="B237" i="2"/>
  <c r="H237" i="2" s="1"/>
  <c r="I237" i="2" s="1"/>
  <c r="L243" i="2"/>
  <c r="R243" i="2" s="1"/>
  <c r="S243" i="2" s="1"/>
  <c r="M242" i="2"/>
  <c r="D235" i="2"/>
  <c r="E234" i="2"/>
  <c r="F234" i="2" s="1"/>
  <c r="F233" i="2"/>
  <c r="G233" i="2" s="1"/>
  <c r="C237" i="2"/>
  <c r="Q238" i="2" l="1"/>
  <c r="O239" i="2"/>
  <c r="P239" i="2" s="1"/>
  <c r="N240" i="2"/>
  <c r="B238" i="2"/>
  <c r="H238" i="2" s="1"/>
  <c r="I238" i="2" s="1"/>
  <c r="L244" i="2"/>
  <c r="R244" i="2" s="1"/>
  <c r="S244" i="2" s="1"/>
  <c r="M243" i="2"/>
  <c r="D236" i="2"/>
  <c r="E235" i="2"/>
  <c r="G234" i="2"/>
  <c r="C238" i="2"/>
  <c r="Q239" i="2" l="1"/>
  <c r="O240" i="2"/>
  <c r="N241" i="2"/>
  <c r="B239" i="2"/>
  <c r="H239" i="2" s="1"/>
  <c r="I239" i="2" s="1"/>
  <c r="M244" i="2"/>
  <c r="L245" i="2"/>
  <c r="R245" i="2" s="1"/>
  <c r="S245" i="2" s="1"/>
  <c r="F235" i="2"/>
  <c r="G235" i="2" s="1"/>
  <c r="D237" i="2"/>
  <c r="E236" i="2"/>
  <c r="F236" i="2" s="1"/>
  <c r="C239" i="2"/>
  <c r="P240" i="2" l="1"/>
  <c r="Q240" i="2" s="1"/>
  <c r="O241" i="2"/>
  <c r="P241" i="2" s="1"/>
  <c r="N242" i="2"/>
  <c r="B240" i="2"/>
  <c r="H240" i="2" s="1"/>
  <c r="I240" i="2" s="1"/>
  <c r="M245" i="2"/>
  <c r="L246" i="2"/>
  <c r="R246" i="2" s="1"/>
  <c r="S246" i="2" s="1"/>
  <c r="G236" i="2"/>
  <c r="D238" i="2"/>
  <c r="E237" i="2"/>
  <c r="C240" i="2"/>
  <c r="O242" i="2" l="1"/>
  <c r="P242" i="2" s="1"/>
  <c r="N243" i="2"/>
  <c r="Q241" i="2"/>
  <c r="S20" i="1" s="1"/>
  <c r="B241" i="2"/>
  <c r="H241" i="2" s="1"/>
  <c r="I241" i="2" s="1"/>
  <c r="L247" i="2"/>
  <c r="R247" i="2" s="1"/>
  <c r="S247" i="2" s="1"/>
  <c r="M246" i="2"/>
  <c r="D239" i="2"/>
  <c r="E238" i="2"/>
  <c r="F238" i="2" s="1"/>
  <c r="F237" i="2"/>
  <c r="G237" i="2" s="1"/>
  <c r="C241" i="2"/>
  <c r="Q242" i="2" l="1"/>
  <c r="O243" i="2"/>
  <c r="P243" i="2"/>
  <c r="N244" i="2"/>
  <c r="B242" i="2"/>
  <c r="H242" i="2" s="1"/>
  <c r="I242" i="2" s="1"/>
  <c r="L248" i="2"/>
  <c r="R248" i="2" s="1"/>
  <c r="S248" i="2" s="1"/>
  <c r="M247" i="2"/>
  <c r="D240" i="2"/>
  <c r="E239" i="2"/>
  <c r="F239" i="2" s="1"/>
  <c r="G238" i="2"/>
  <c r="C242" i="2"/>
  <c r="O244" i="2" l="1"/>
  <c r="P244" i="2" s="1"/>
  <c r="N245" i="2"/>
  <c r="Q243" i="2"/>
  <c r="B243" i="2"/>
  <c r="H243" i="2" s="1"/>
  <c r="I243" i="2" s="1"/>
  <c r="M248" i="2"/>
  <c r="L249" i="2"/>
  <c r="R249" i="2" s="1"/>
  <c r="S249" i="2" s="1"/>
  <c r="G239" i="2"/>
  <c r="D241" i="2"/>
  <c r="E240" i="2"/>
  <c r="F240" i="2" s="1"/>
  <c r="C243" i="2"/>
  <c r="O245" i="2" l="1"/>
  <c r="P245" i="2" s="1"/>
  <c r="N246" i="2"/>
  <c r="Q244" i="2"/>
  <c r="B244" i="2"/>
  <c r="H244" i="2" s="1"/>
  <c r="I244" i="2" s="1"/>
  <c r="M249" i="2"/>
  <c r="L250" i="2"/>
  <c r="R250" i="2" s="1"/>
  <c r="S250" i="2" s="1"/>
  <c r="D242" i="2"/>
  <c r="E241" i="2"/>
  <c r="F241" i="2" s="1"/>
  <c r="G240" i="2"/>
  <c r="C244" i="2"/>
  <c r="O246" i="2" l="1"/>
  <c r="P246" i="2" s="1"/>
  <c r="N247" i="2"/>
  <c r="Q245" i="2"/>
  <c r="B245" i="2"/>
  <c r="H245" i="2" s="1"/>
  <c r="I245" i="2" s="1"/>
  <c r="L251" i="2"/>
  <c r="R251" i="2" s="1"/>
  <c r="S251" i="2" s="1"/>
  <c r="M250" i="2"/>
  <c r="G241" i="2"/>
  <c r="D243" i="2"/>
  <c r="E242" i="2"/>
  <c r="C245" i="2"/>
  <c r="O247" i="2" l="1"/>
  <c r="P247" i="2" s="1"/>
  <c r="N248" i="2"/>
  <c r="Q246" i="2"/>
  <c r="B246" i="2"/>
  <c r="H246" i="2" s="1"/>
  <c r="I246" i="2" s="1"/>
  <c r="L252" i="2"/>
  <c r="R252" i="2" s="1"/>
  <c r="S252" i="2" s="1"/>
  <c r="M251" i="2"/>
  <c r="D244" i="2"/>
  <c r="E243" i="2"/>
  <c r="F243" i="2" s="1"/>
  <c r="F242" i="2"/>
  <c r="G242" i="2" s="1"/>
  <c r="Q247" i="2" l="1"/>
  <c r="O248" i="2"/>
  <c r="N249" i="2"/>
  <c r="B247" i="2"/>
  <c r="H247" i="2" s="1"/>
  <c r="I247" i="2" s="1"/>
  <c r="C246" i="2"/>
  <c r="M252" i="2"/>
  <c r="L253" i="2"/>
  <c r="R253" i="2" s="1"/>
  <c r="S253" i="2" s="1"/>
  <c r="D245" i="2"/>
  <c r="E244" i="2"/>
  <c r="G243" i="2"/>
  <c r="P248" i="2" l="1"/>
  <c r="Q248" i="2" s="1"/>
  <c r="O249" i="2"/>
  <c r="P249" i="2" s="1"/>
  <c r="N250" i="2"/>
  <c r="B248" i="2"/>
  <c r="H248" i="2" s="1"/>
  <c r="I248" i="2" s="1"/>
  <c r="C247" i="2"/>
  <c r="M253" i="2"/>
  <c r="L254" i="2"/>
  <c r="R254" i="2" s="1"/>
  <c r="S254" i="2" s="1"/>
  <c r="F244" i="2"/>
  <c r="G244" i="2" s="1"/>
  <c r="D246" i="2"/>
  <c r="E245" i="2"/>
  <c r="F245" i="2" s="1"/>
  <c r="Q249" i="2" l="1"/>
  <c r="O250" i="2"/>
  <c r="P250" i="2" s="1"/>
  <c r="N251" i="2"/>
  <c r="B249" i="2"/>
  <c r="H249" i="2" s="1"/>
  <c r="I249" i="2" s="1"/>
  <c r="C248" i="2"/>
  <c r="L255" i="2"/>
  <c r="R255" i="2" s="1"/>
  <c r="S255" i="2" s="1"/>
  <c r="M254" i="2"/>
  <c r="D247" i="2"/>
  <c r="E246" i="2"/>
  <c r="F246" i="2" s="1"/>
  <c r="G245" i="2"/>
  <c r="O251" i="2" l="1"/>
  <c r="P251" i="2" s="1"/>
  <c r="N252" i="2"/>
  <c r="Q250" i="2"/>
  <c r="B250" i="2"/>
  <c r="H250" i="2" s="1"/>
  <c r="I250" i="2" s="1"/>
  <c r="C249" i="2"/>
  <c r="L256" i="2"/>
  <c r="R256" i="2" s="1"/>
  <c r="S256" i="2" s="1"/>
  <c r="M255" i="2"/>
  <c r="D248" i="2"/>
  <c r="E247" i="2"/>
  <c r="G246" i="2"/>
  <c r="O252" i="2" l="1"/>
  <c r="P252" i="2" s="1"/>
  <c r="N253" i="2"/>
  <c r="Q251" i="2"/>
  <c r="B251" i="2"/>
  <c r="H251" i="2" s="1"/>
  <c r="I251" i="2" s="1"/>
  <c r="C250" i="2"/>
  <c r="M256" i="2"/>
  <c r="L257" i="2"/>
  <c r="R257" i="2" s="1"/>
  <c r="S257" i="2" s="1"/>
  <c r="F247" i="2"/>
  <c r="G247" i="2" s="1"/>
  <c r="D249" i="2"/>
  <c r="E248" i="2"/>
  <c r="F248" i="2" s="1"/>
  <c r="O253" i="2" l="1"/>
  <c r="P253" i="2" s="1"/>
  <c r="N254" i="2"/>
  <c r="Q252" i="2"/>
  <c r="B252" i="2"/>
  <c r="H252" i="2" s="1"/>
  <c r="I252" i="2" s="1"/>
  <c r="C251" i="2"/>
  <c r="M257" i="2"/>
  <c r="L258" i="2"/>
  <c r="R258" i="2" s="1"/>
  <c r="S258" i="2" s="1"/>
  <c r="D250" i="2"/>
  <c r="E249" i="2"/>
  <c r="G248" i="2"/>
  <c r="O254" i="2" l="1"/>
  <c r="P254" i="2" s="1"/>
  <c r="N255" i="2"/>
  <c r="Q253" i="2"/>
  <c r="B253" i="2"/>
  <c r="H253" i="2" s="1"/>
  <c r="I253" i="2" s="1"/>
  <c r="C252" i="2"/>
  <c r="L259" i="2"/>
  <c r="R259" i="2" s="1"/>
  <c r="S259" i="2" s="1"/>
  <c r="M258" i="2"/>
  <c r="F249" i="2"/>
  <c r="G249" i="2" s="1"/>
  <c r="D251" i="2"/>
  <c r="E250" i="2"/>
  <c r="F250" i="2" s="1"/>
  <c r="O255" i="2" l="1"/>
  <c r="P255" i="2" s="1"/>
  <c r="N256" i="2"/>
  <c r="Q254" i="2"/>
  <c r="B254" i="2"/>
  <c r="H254" i="2" s="1"/>
  <c r="I254" i="2" s="1"/>
  <c r="C253" i="2"/>
  <c r="L260" i="2"/>
  <c r="R260" i="2" s="1"/>
  <c r="S260" i="2" s="1"/>
  <c r="M259" i="2"/>
  <c r="D252" i="2"/>
  <c r="E251" i="2"/>
  <c r="F251" i="2" s="1"/>
  <c r="G250" i="2"/>
  <c r="O256" i="2" l="1"/>
  <c r="P256" i="2" s="1"/>
  <c r="N257" i="2"/>
  <c r="Q255" i="2"/>
  <c r="B255" i="2"/>
  <c r="H255" i="2" s="1"/>
  <c r="I255" i="2" s="1"/>
  <c r="C254" i="2"/>
  <c r="M260" i="2"/>
  <c r="L261" i="2"/>
  <c r="R261" i="2" s="1"/>
  <c r="S261" i="2" s="1"/>
  <c r="D253" i="2"/>
  <c r="E252" i="2"/>
  <c r="G251" i="2"/>
  <c r="O257" i="2" l="1"/>
  <c r="P257" i="2" s="1"/>
  <c r="N258" i="2"/>
  <c r="Q256" i="2"/>
  <c r="B256" i="2"/>
  <c r="H256" i="2" s="1"/>
  <c r="I256" i="2" s="1"/>
  <c r="C255" i="2"/>
  <c r="M261" i="2"/>
  <c r="L262" i="2"/>
  <c r="R262" i="2" s="1"/>
  <c r="S262" i="2" s="1"/>
  <c r="D254" i="2"/>
  <c r="E253" i="2"/>
  <c r="F253" i="2" s="1"/>
  <c r="F252" i="2"/>
  <c r="G252" i="2" s="1"/>
  <c r="Q257" i="2" l="1"/>
  <c r="O258" i="2"/>
  <c r="P258" i="2" s="1"/>
  <c r="N259" i="2"/>
  <c r="B257" i="2"/>
  <c r="H257" i="2" s="1"/>
  <c r="I257" i="2" s="1"/>
  <c r="C256" i="2"/>
  <c r="L263" i="2"/>
  <c r="R263" i="2" s="1"/>
  <c r="S263" i="2" s="1"/>
  <c r="M262" i="2"/>
  <c r="D255" i="2"/>
  <c r="E254" i="2"/>
  <c r="G253" i="2"/>
  <c r="C257" i="2"/>
  <c r="Q258" i="2" l="1"/>
  <c r="O259" i="2"/>
  <c r="P259" i="2" s="1"/>
  <c r="N260" i="2"/>
  <c r="B258" i="2"/>
  <c r="H258" i="2" s="1"/>
  <c r="I258" i="2" s="1"/>
  <c r="L264" i="2"/>
  <c r="R264" i="2" s="1"/>
  <c r="S264" i="2" s="1"/>
  <c r="M263" i="2"/>
  <c r="F254" i="2"/>
  <c r="G254" i="2" s="1"/>
  <c r="D256" i="2"/>
  <c r="E255" i="2"/>
  <c r="F255" i="2" s="1"/>
  <c r="C258" i="2"/>
  <c r="Q259" i="2" l="1"/>
  <c r="O260" i="2"/>
  <c r="P260" i="2" s="1"/>
  <c r="Q260" i="2" s="1"/>
  <c r="N261" i="2"/>
  <c r="B259" i="2"/>
  <c r="H259" i="2" s="1"/>
  <c r="I259" i="2" s="1"/>
  <c r="M264" i="2"/>
  <c r="L265" i="2"/>
  <c r="R265" i="2" s="1"/>
  <c r="S265" i="2" s="1"/>
  <c r="D257" i="2"/>
  <c r="E256" i="2"/>
  <c r="G255" i="2"/>
  <c r="C259" i="2"/>
  <c r="O261" i="2" l="1"/>
  <c r="P261" i="2" s="1"/>
  <c r="N262" i="2"/>
  <c r="B260" i="2"/>
  <c r="H260" i="2" s="1"/>
  <c r="I260" i="2" s="1"/>
  <c r="M265" i="2"/>
  <c r="L266" i="2"/>
  <c r="R266" i="2" s="1"/>
  <c r="S266" i="2" s="1"/>
  <c r="F256" i="2"/>
  <c r="G256" i="2" s="1"/>
  <c r="D258" i="2"/>
  <c r="E257" i="2"/>
  <c r="F257" i="2" s="1"/>
  <c r="C260" i="2"/>
  <c r="O262" i="2" l="1"/>
  <c r="P262" i="2" s="1"/>
  <c r="N263" i="2"/>
  <c r="Q261" i="2"/>
  <c r="B261" i="2"/>
  <c r="H261" i="2" s="1"/>
  <c r="I261" i="2" s="1"/>
  <c r="L267" i="2"/>
  <c r="R267" i="2" s="1"/>
  <c r="S267" i="2" s="1"/>
  <c r="M266" i="2"/>
  <c r="D259" i="2"/>
  <c r="E258" i="2"/>
  <c r="G257" i="2"/>
  <c r="C261" i="2"/>
  <c r="Q262" i="2" l="1"/>
  <c r="O263" i="2"/>
  <c r="P263" i="2" s="1"/>
  <c r="N264" i="2"/>
  <c r="B262" i="2"/>
  <c r="H262" i="2" s="1"/>
  <c r="I262" i="2" s="1"/>
  <c r="L268" i="2"/>
  <c r="R268" i="2" s="1"/>
  <c r="S268" i="2" s="1"/>
  <c r="M267" i="2"/>
  <c r="F258" i="2"/>
  <c r="G258" i="2" s="1"/>
  <c r="D260" i="2"/>
  <c r="E259" i="2"/>
  <c r="F259" i="2" s="1"/>
  <c r="C262" i="2"/>
  <c r="Q263" i="2" l="1"/>
  <c r="O264" i="2"/>
  <c r="P264" i="2" s="1"/>
  <c r="N265" i="2"/>
  <c r="B263" i="2"/>
  <c r="H263" i="2" s="1"/>
  <c r="I263" i="2" s="1"/>
  <c r="M268" i="2"/>
  <c r="L269" i="2"/>
  <c r="R269" i="2" s="1"/>
  <c r="S269" i="2" s="1"/>
  <c r="D261" i="2"/>
  <c r="E260" i="2"/>
  <c r="G259" i="2"/>
  <c r="C263" i="2"/>
  <c r="O265" i="2" l="1"/>
  <c r="P265" i="2" s="1"/>
  <c r="N266" i="2"/>
  <c r="Q264" i="2"/>
  <c r="B264" i="2"/>
  <c r="H264" i="2" s="1"/>
  <c r="I264" i="2" s="1"/>
  <c r="M269" i="2"/>
  <c r="L270" i="2"/>
  <c r="R270" i="2" s="1"/>
  <c r="S270" i="2" s="1"/>
  <c r="F260" i="2"/>
  <c r="G260" i="2" s="1"/>
  <c r="D262" i="2"/>
  <c r="E261" i="2"/>
  <c r="F261" i="2" s="1"/>
  <c r="C264" i="2"/>
  <c r="O266" i="2" l="1"/>
  <c r="P266" i="2" s="1"/>
  <c r="N267" i="2"/>
  <c r="Q265" i="2"/>
  <c r="B265" i="2"/>
  <c r="H265" i="2" s="1"/>
  <c r="I265" i="2" s="1"/>
  <c r="L271" i="2"/>
  <c r="R271" i="2" s="1"/>
  <c r="S271" i="2" s="1"/>
  <c r="T21" i="1" s="1"/>
  <c r="M270" i="2"/>
  <c r="D263" i="2"/>
  <c r="E262" i="2"/>
  <c r="F262" i="2" s="1"/>
  <c r="G261" i="2"/>
  <c r="Q266" i="2" l="1"/>
  <c r="O267" i="2"/>
  <c r="P267" i="2" s="1"/>
  <c r="N268" i="2"/>
  <c r="B266" i="2"/>
  <c r="H266" i="2" s="1"/>
  <c r="I266" i="2" s="1"/>
  <c r="C265" i="2"/>
  <c r="L272" i="2"/>
  <c r="R272" i="2" s="1"/>
  <c r="S272" i="2" s="1"/>
  <c r="M271" i="2"/>
  <c r="G262" i="2"/>
  <c r="D264" i="2"/>
  <c r="E263" i="2"/>
  <c r="F263" i="2" s="1"/>
  <c r="B267" i="2"/>
  <c r="H267" i="2" s="1"/>
  <c r="I267" i="2" s="1"/>
  <c r="O268" i="2" l="1"/>
  <c r="P268" i="2" s="1"/>
  <c r="Q268" i="2" s="1"/>
  <c r="N269" i="2"/>
  <c r="Q267" i="2"/>
  <c r="C266" i="2"/>
  <c r="M272" i="2"/>
  <c r="L273" i="2"/>
  <c r="R273" i="2" s="1"/>
  <c r="S273" i="2" s="1"/>
  <c r="G263" i="2"/>
  <c r="D265" i="2"/>
  <c r="E264" i="2"/>
  <c r="F264" i="2" s="1"/>
  <c r="C267" i="2"/>
  <c r="B268" i="2"/>
  <c r="H268" i="2" s="1"/>
  <c r="I268" i="2" s="1"/>
  <c r="O269" i="2" l="1"/>
  <c r="P269" i="2" s="1"/>
  <c r="N270" i="2"/>
  <c r="M273" i="2"/>
  <c r="L274" i="2"/>
  <c r="R274" i="2" s="1"/>
  <c r="S274" i="2" s="1"/>
  <c r="D266" i="2"/>
  <c r="E265" i="2"/>
  <c r="F265" i="2" s="1"/>
  <c r="G264" i="2"/>
  <c r="C268" i="2"/>
  <c r="B269" i="2"/>
  <c r="H269" i="2" s="1"/>
  <c r="I269" i="2" s="1"/>
  <c r="O270" i="2" l="1"/>
  <c r="P270" i="2" s="1"/>
  <c r="N271" i="2"/>
  <c r="Q269" i="2"/>
  <c r="L275" i="2"/>
  <c r="R275" i="2" s="1"/>
  <c r="S275" i="2" s="1"/>
  <c r="M274" i="2"/>
  <c r="G265" i="2"/>
  <c r="D267" i="2"/>
  <c r="E266" i="2"/>
  <c r="C269" i="2"/>
  <c r="B270" i="2"/>
  <c r="H270" i="2" s="1"/>
  <c r="I270" i="2" s="1"/>
  <c r="Q270" i="2" l="1"/>
  <c r="O271" i="2"/>
  <c r="P271" i="2" s="1"/>
  <c r="N272" i="2"/>
  <c r="L276" i="2"/>
  <c r="R276" i="2" s="1"/>
  <c r="S276" i="2" s="1"/>
  <c r="M275" i="2"/>
  <c r="F266" i="2"/>
  <c r="G266" i="2" s="1"/>
  <c r="D268" i="2"/>
  <c r="E267" i="2"/>
  <c r="F267" i="2" s="1"/>
  <c r="C270" i="2"/>
  <c r="B271" i="2"/>
  <c r="H271" i="2" s="1"/>
  <c r="I271" i="2" s="1"/>
  <c r="O272" i="2" l="1"/>
  <c r="P272" i="2" s="1"/>
  <c r="N273" i="2"/>
  <c r="Q271" i="2"/>
  <c r="S21" i="1" s="1"/>
  <c r="M276" i="2"/>
  <c r="L277" i="2"/>
  <c r="R277" i="2" s="1"/>
  <c r="S277" i="2" s="1"/>
  <c r="G267" i="2"/>
  <c r="D269" i="2"/>
  <c r="E268" i="2"/>
  <c r="F268" i="2" s="1"/>
  <c r="C271" i="2"/>
  <c r="B272" i="2"/>
  <c r="H272" i="2" s="1"/>
  <c r="I272" i="2" s="1"/>
  <c r="O273" i="2" l="1"/>
  <c r="P273" i="2" s="1"/>
  <c r="N274" i="2"/>
  <c r="Q272" i="2"/>
  <c r="M277" i="2"/>
  <c r="L278" i="2"/>
  <c r="R278" i="2" s="1"/>
  <c r="S278" i="2" s="1"/>
  <c r="D270" i="2"/>
  <c r="E269" i="2"/>
  <c r="F269" i="2" s="1"/>
  <c r="G268" i="2"/>
  <c r="C272" i="2"/>
  <c r="B273" i="2"/>
  <c r="H273" i="2" s="1"/>
  <c r="I273" i="2" s="1"/>
  <c r="O274" i="2" l="1"/>
  <c r="P274" i="2" s="1"/>
  <c r="N275" i="2"/>
  <c r="Q273" i="2"/>
  <c r="L279" i="2"/>
  <c r="R279" i="2" s="1"/>
  <c r="S279" i="2" s="1"/>
  <c r="M278" i="2"/>
  <c r="G269" i="2"/>
  <c r="D271" i="2"/>
  <c r="E270" i="2"/>
  <c r="F270" i="2" s="1"/>
  <c r="C273" i="2"/>
  <c r="B274" i="2"/>
  <c r="H274" i="2" s="1"/>
  <c r="I274" i="2" s="1"/>
  <c r="O275" i="2" l="1"/>
  <c r="P275" i="2" s="1"/>
  <c r="N276" i="2"/>
  <c r="Q274" i="2"/>
  <c r="L280" i="2"/>
  <c r="R280" i="2" s="1"/>
  <c r="S280" i="2" s="1"/>
  <c r="M279" i="2"/>
  <c r="D272" i="2"/>
  <c r="E271" i="2"/>
  <c r="F271" i="2" s="1"/>
  <c r="G270" i="2"/>
  <c r="C274" i="2"/>
  <c r="B275" i="2"/>
  <c r="H275" i="2" s="1"/>
  <c r="I275" i="2" s="1"/>
  <c r="O276" i="2" l="1"/>
  <c r="P276" i="2" s="1"/>
  <c r="Q276" i="2" s="1"/>
  <c r="N277" i="2"/>
  <c r="Q275" i="2"/>
  <c r="M280" i="2"/>
  <c r="L281" i="2"/>
  <c r="R281" i="2" s="1"/>
  <c r="S281" i="2" s="1"/>
  <c r="G271" i="2"/>
  <c r="D273" i="2"/>
  <c r="E272" i="2"/>
  <c r="F272" i="2" s="1"/>
  <c r="C275" i="2"/>
  <c r="B276" i="2"/>
  <c r="H276" i="2" s="1"/>
  <c r="I276" i="2" s="1"/>
  <c r="O277" i="2" l="1"/>
  <c r="P277" i="2" s="1"/>
  <c r="N278" i="2"/>
  <c r="M281" i="2"/>
  <c r="L282" i="2"/>
  <c r="R282" i="2" s="1"/>
  <c r="S282" i="2" s="1"/>
  <c r="G272" i="2"/>
  <c r="D274" i="2"/>
  <c r="E273" i="2"/>
  <c r="C276" i="2"/>
  <c r="B277" i="2"/>
  <c r="H277" i="2" s="1"/>
  <c r="I277" i="2" s="1"/>
  <c r="O278" i="2" l="1"/>
  <c r="P278" i="2" s="1"/>
  <c r="N279" i="2"/>
  <c r="Q277" i="2"/>
  <c r="L283" i="2"/>
  <c r="R283" i="2" s="1"/>
  <c r="S283" i="2" s="1"/>
  <c r="M282" i="2"/>
  <c r="F273" i="2"/>
  <c r="G273" i="2" s="1"/>
  <c r="D275" i="2"/>
  <c r="E274" i="2"/>
  <c r="F274" i="2" s="1"/>
  <c r="C277" i="2"/>
  <c r="B278" i="2"/>
  <c r="H278" i="2" s="1"/>
  <c r="I278" i="2" s="1"/>
  <c r="O279" i="2" l="1"/>
  <c r="P279" i="2" s="1"/>
  <c r="N280" i="2"/>
  <c r="Q278" i="2"/>
  <c r="L284" i="2"/>
  <c r="R284" i="2" s="1"/>
  <c r="S284" i="2" s="1"/>
  <c r="M283" i="2"/>
  <c r="G274" i="2"/>
  <c r="D276" i="2"/>
  <c r="E275" i="2"/>
  <c r="F275" i="2" s="1"/>
  <c r="C278" i="2"/>
  <c r="B279" i="2"/>
  <c r="H279" i="2" s="1"/>
  <c r="I279" i="2" s="1"/>
  <c r="O280" i="2" l="1"/>
  <c r="P280" i="2" s="1"/>
  <c r="N281" i="2"/>
  <c r="Q279" i="2"/>
  <c r="M284" i="2"/>
  <c r="L285" i="2"/>
  <c r="R285" i="2" s="1"/>
  <c r="S285" i="2" s="1"/>
  <c r="G275" i="2"/>
  <c r="D277" i="2"/>
  <c r="E276" i="2"/>
  <c r="F276" i="2" s="1"/>
  <c r="C279" i="2"/>
  <c r="B280" i="2"/>
  <c r="H280" i="2" s="1"/>
  <c r="I280" i="2" s="1"/>
  <c r="O281" i="2" l="1"/>
  <c r="P281" i="2" s="1"/>
  <c r="N282" i="2"/>
  <c r="Q280" i="2"/>
  <c r="M285" i="2"/>
  <c r="L286" i="2"/>
  <c r="R286" i="2" s="1"/>
  <c r="S286" i="2" s="1"/>
  <c r="G276" i="2"/>
  <c r="D278" i="2"/>
  <c r="E277" i="2"/>
  <c r="F277" i="2" s="1"/>
  <c r="C280" i="2"/>
  <c r="B281" i="2"/>
  <c r="H281" i="2" s="1"/>
  <c r="I281" i="2" s="1"/>
  <c r="Q281" i="2" l="1"/>
  <c r="O282" i="2"/>
  <c r="N283" i="2"/>
  <c r="L287" i="2"/>
  <c r="R287" i="2" s="1"/>
  <c r="S287" i="2" s="1"/>
  <c r="M286" i="2"/>
  <c r="G277" i="2"/>
  <c r="D279" i="2"/>
  <c r="E278" i="2"/>
  <c r="C281" i="2"/>
  <c r="B282" i="2"/>
  <c r="H282" i="2" s="1"/>
  <c r="I282" i="2" s="1"/>
  <c r="P282" i="2" l="1"/>
  <c r="Q282" i="2" s="1"/>
  <c r="O283" i="2"/>
  <c r="P283" i="2" s="1"/>
  <c r="N284" i="2"/>
  <c r="L288" i="2"/>
  <c r="R288" i="2" s="1"/>
  <c r="S288" i="2" s="1"/>
  <c r="M287" i="2"/>
  <c r="F278" i="2"/>
  <c r="G278" i="2" s="1"/>
  <c r="D280" i="2"/>
  <c r="E279" i="2"/>
  <c r="F279" i="2" s="1"/>
  <c r="C282" i="2"/>
  <c r="B283" i="2"/>
  <c r="H283" i="2" s="1"/>
  <c r="I283" i="2" s="1"/>
  <c r="Q283" i="2" l="1"/>
  <c r="O284" i="2"/>
  <c r="P284" i="2" s="1"/>
  <c r="N285" i="2"/>
  <c r="M288" i="2"/>
  <c r="L289" i="2"/>
  <c r="R289" i="2" s="1"/>
  <c r="S289" i="2" s="1"/>
  <c r="G279" i="2"/>
  <c r="D281" i="2"/>
  <c r="E280" i="2"/>
  <c r="F280" i="2" s="1"/>
  <c r="C283" i="2"/>
  <c r="B284" i="2"/>
  <c r="H284" i="2" s="1"/>
  <c r="I284" i="2" s="1"/>
  <c r="Q284" i="2" l="1"/>
  <c r="O285" i="2"/>
  <c r="P285" i="2" s="1"/>
  <c r="N286" i="2"/>
  <c r="M289" i="2"/>
  <c r="L290" i="2"/>
  <c r="R290" i="2" s="1"/>
  <c r="S290" i="2" s="1"/>
  <c r="G280" i="2"/>
  <c r="D282" i="2"/>
  <c r="E281" i="2"/>
  <c r="C284" i="2"/>
  <c r="B285" i="2"/>
  <c r="H285" i="2" s="1"/>
  <c r="I285" i="2" s="1"/>
  <c r="Q285" i="2" l="1"/>
  <c r="O286" i="2"/>
  <c r="N287" i="2"/>
  <c r="L291" i="2"/>
  <c r="R291" i="2" s="1"/>
  <c r="S291" i="2" s="1"/>
  <c r="M290" i="2"/>
  <c r="F281" i="2"/>
  <c r="G281" i="2" s="1"/>
  <c r="D283" i="2"/>
  <c r="E282" i="2"/>
  <c r="F282" i="2" s="1"/>
  <c r="C285" i="2"/>
  <c r="B286" i="2"/>
  <c r="H286" i="2" s="1"/>
  <c r="I286" i="2" s="1"/>
  <c r="P286" i="2" l="1"/>
  <c r="Q286" i="2" s="1"/>
  <c r="O287" i="2"/>
  <c r="P287" i="2" s="1"/>
  <c r="N288" i="2"/>
  <c r="L292" i="2"/>
  <c r="R292" i="2" s="1"/>
  <c r="S292" i="2" s="1"/>
  <c r="M291" i="2"/>
  <c r="G282" i="2"/>
  <c r="D284" i="2"/>
  <c r="E283" i="2"/>
  <c r="F283" i="2" s="1"/>
  <c r="C286" i="2"/>
  <c r="B287" i="2"/>
  <c r="H287" i="2" s="1"/>
  <c r="I287" i="2" s="1"/>
  <c r="Q287" i="2" l="1"/>
  <c r="O288" i="2"/>
  <c r="P288" i="2" s="1"/>
  <c r="N289" i="2"/>
  <c r="M292" i="2"/>
  <c r="L293" i="2"/>
  <c r="R293" i="2" s="1"/>
  <c r="S293" i="2" s="1"/>
  <c r="D285" i="2"/>
  <c r="E284" i="2"/>
  <c r="F284" i="2" s="1"/>
  <c r="G283" i="2"/>
  <c r="C287" i="2"/>
  <c r="B288" i="2"/>
  <c r="H288" i="2" s="1"/>
  <c r="I288" i="2" s="1"/>
  <c r="O289" i="2" l="1"/>
  <c r="P289" i="2" s="1"/>
  <c r="N290" i="2"/>
  <c r="Q288" i="2"/>
  <c r="M293" i="2"/>
  <c r="L294" i="2"/>
  <c r="R294" i="2" s="1"/>
  <c r="S294" i="2" s="1"/>
  <c r="G284" i="2"/>
  <c r="D286" i="2"/>
  <c r="E285" i="2"/>
  <c r="F285" i="2" s="1"/>
  <c r="C288" i="2"/>
  <c r="B289" i="2"/>
  <c r="H289" i="2" s="1"/>
  <c r="I289" i="2" s="1"/>
  <c r="O290" i="2" l="1"/>
  <c r="P290" i="2" s="1"/>
  <c r="N291" i="2"/>
  <c r="Q289" i="2"/>
  <c r="L295" i="2"/>
  <c r="R295" i="2" s="1"/>
  <c r="S295" i="2" s="1"/>
  <c r="M294" i="2"/>
  <c r="G285" i="2"/>
  <c r="D287" i="2"/>
  <c r="E286" i="2"/>
  <c r="F286" i="2" s="1"/>
  <c r="C289" i="2"/>
  <c r="B290" i="2"/>
  <c r="H290" i="2" s="1"/>
  <c r="I290" i="2" s="1"/>
  <c r="O291" i="2" l="1"/>
  <c r="P291" i="2" s="1"/>
  <c r="N292" i="2"/>
  <c r="Q290" i="2"/>
  <c r="L296" i="2"/>
  <c r="R296" i="2" s="1"/>
  <c r="S296" i="2" s="1"/>
  <c r="M295" i="2"/>
  <c r="G286" i="2"/>
  <c r="D288" i="2"/>
  <c r="E287" i="2"/>
  <c r="F287" i="2" s="1"/>
  <c r="C290" i="2"/>
  <c r="B291" i="2"/>
  <c r="H291" i="2" s="1"/>
  <c r="I291" i="2" s="1"/>
  <c r="Q291" i="2" l="1"/>
  <c r="O292" i="2"/>
  <c r="P292" i="2" s="1"/>
  <c r="N293" i="2"/>
  <c r="M296" i="2"/>
  <c r="L297" i="2"/>
  <c r="R297" i="2" s="1"/>
  <c r="S297" i="2" s="1"/>
  <c r="D289" i="2"/>
  <c r="E288" i="2"/>
  <c r="F288" i="2" s="1"/>
  <c r="G287" i="2"/>
  <c r="C291" i="2"/>
  <c r="B292" i="2"/>
  <c r="H292" i="2" s="1"/>
  <c r="I292" i="2" s="1"/>
  <c r="Q292" i="2" l="1"/>
  <c r="O293" i="2"/>
  <c r="P293" i="2" s="1"/>
  <c r="N294" i="2"/>
  <c r="M297" i="2"/>
  <c r="L298" i="2"/>
  <c r="R298" i="2" s="1"/>
  <c r="S298" i="2" s="1"/>
  <c r="G288" i="2"/>
  <c r="D290" i="2"/>
  <c r="E289" i="2"/>
  <c r="C292" i="2"/>
  <c r="B293" i="2"/>
  <c r="H293" i="2" s="1"/>
  <c r="I293" i="2" s="1"/>
  <c r="O294" i="2" l="1"/>
  <c r="P294" i="2" s="1"/>
  <c r="N295" i="2"/>
  <c r="Q293" i="2"/>
  <c r="L299" i="2"/>
  <c r="R299" i="2" s="1"/>
  <c r="S299" i="2" s="1"/>
  <c r="M298" i="2"/>
  <c r="F289" i="2"/>
  <c r="G289" i="2" s="1"/>
  <c r="D291" i="2"/>
  <c r="E290" i="2"/>
  <c r="F290" i="2" s="1"/>
  <c r="C293" i="2"/>
  <c r="B294" i="2"/>
  <c r="H294" i="2" s="1"/>
  <c r="I294" i="2" s="1"/>
  <c r="O295" i="2" l="1"/>
  <c r="P295" i="2" s="1"/>
  <c r="N296" i="2"/>
  <c r="Q294" i="2"/>
  <c r="L300" i="2"/>
  <c r="R300" i="2" s="1"/>
  <c r="S300" i="2" s="1"/>
  <c r="M299" i="2"/>
  <c r="G290" i="2"/>
  <c r="D292" i="2"/>
  <c r="E291" i="2"/>
  <c r="C294" i="2"/>
  <c r="B295" i="2"/>
  <c r="H295" i="2" s="1"/>
  <c r="I295" i="2" s="1"/>
  <c r="Q295" i="2" l="1"/>
  <c r="O296" i="2"/>
  <c r="P296" i="2"/>
  <c r="N297" i="2"/>
  <c r="M300" i="2"/>
  <c r="L301" i="2"/>
  <c r="R301" i="2" s="1"/>
  <c r="S301" i="2" s="1"/>
  <c r="T22" i="1" s="1"/>
  <c r="F291" i="2"/>
  <c r="G291" i="2" s="1"/>
  <c r="D293" i="2"/>
  <c r="E292" i="2"/>
  <c r="F292" i="2" s="1"/>
  <c r="C295" i="2"/>
  <c r="B296" i="2"/>
  <c r="H296" i="2" s="1"/>
  <c r="I296" i="2" s="1"/>
  <c r="O297" i="2" l="1"/>
  <c r="P297" i="2" s="1"/>
  <c r="N298" i="2"/>
  <c r="Q296" i="2"/>
  <c r="M301" i="2"/>
  <c r="L302" i="2"/>
  <c r="R302" i="2" s="1"/>
  <c r="S302" i="2" s="1"/>
  <c r="G292" i="2"/>
  <c r="D294" i="2"/>
  <c r="E293" i="2"/>
  <c r="F293" i="2" s="1"/>
  <c r="C296" i="2"/>
  <c r="B297" i="2"/>
  <c r="H297" i="2" s="1"/>
  <c r="I297" i="2" s="1"/>
  <c r="O298" i="2" l="1"/>
  <c r="P298" i="2" s="1"/>
  <c r="N299" i="2"/>
  <c r="Q297" i="2"/>
  <c r="L303" i="2"/>
  <c r="R303" i="2" s="1"/>
  <c r="S303" i="2" s="1"/>
  <c r="M302" i="2"/>
  <c r="G293" i="2"/>
  <c r="D295" i="2"/>
  <c r="E294" i="2"/>
  <c r="F294" i="2" s="1"/>
  <c r="C297" i="2"/>
  <c r="B298" i="2"/>
  <c r="H298" i="2" s="1"/>
  <c r="I298" i="2" s="1"/>
  <c r="Q298" i="2" l="1"/>
  <c r="O299" i="2"/>
  <c r="N300" i="2"/>
  <c r="L304" i="2"/>
  <c r="R304" i="2" s="1"/>
  <c r="S304" i="2" s="1"/>
  <c r="M303" i="2"/>
  <c r="G294" i="2"/>
  <c r="D296" i="2"/>
  <c r="E295" i="2"/>
  <c r="F295" i="2" s="1"/>
  <c r="C298" i="2"/>
  <c r="B299" i="2"/>
  <c r="H299" i="2" s="1"/>
  <c r="I299" i="2" s="1"/>
  <c r="P299" i="2" l="1"/>
  <c r="Q299" i="2" s="1"/>
  <c r="O300" i="2"/>
  <c r="P300" i="2" s="1"/>
  <c r="N301" i="2"/>
  <c r="M304" i="2"/>
  <c r="L305" i="2"/>
  <c r="R305" i="2" s="1"/>
  <c r="S305" i="2" s="1"/>
  <c r="G295" i="2"/>
  <c r="D297" i="2"/>
  <c r="E296" i="2"/>
  <c r="F296" i="2" s="1"/>
  <c r="C299" i="2"/>
  <c r="B300" i="2"/>
  <c r="H300" i="2" s="1"/>
  <c r="I300" i="2" s="1"/>
  <c r="O301" i="2" l="1"/>
  <c r="P301" i="2" s="1"/>
  <c r="N302" i="2"/>
  <c r="Q300" i="2"/>
  <c r="M305" i="2"/>
  <c r="L306" i="2"/>
  <c r="R306" i="2" s="1"/>
  <c r="S306" i="2" s="1"/>
  <c r="D298" i="2"/>
  <c r="E297" i="2"/>
  <c r="F297" i="2" s="1"/>
  <c r="G296" i="2"/>
  <c r="C300" i="2"/>
  <c r="B301" i="2"/>
  <c r="H301" i="2" s="1"/>
  <c r="I301" i="2" s="1"/>
  <c r="O302" i="2" l="1"/>
  <c r="P302" i="2" s="1"/>
  <c r="N303" i="2"/>
  <c r="Q301" i="2"/>
  <c r="S22" i="1" s="1"/>
  <c r="M306" i="2"/>
  <c r="L307" i="2"/>
  <c r="R307" i="2" s="1"/>
  <c r="S307" i="2" s="1"/>
  <c r="G297" i="2"/>
  <c r="D299" i="2"/>
  <c r="E298" i="2"/>
  <c r="C301" i="2"/>
  <c r="B302" i="2"/>
  <c r="H302" i="2" s="1"/>
  <c r="I302" i="2" s="1"/>
  <c r="O303" i="2" l="1"/>
  <c r="P303" i="2" s="1"/>
  <c r="N304" i="2"/>
  <c r="Q302" i="2"/>
  <c r="L308" i="2"/>
  <c r="R308" i="2" s="1"/>
  <c r="S308" i="2" s="1"/>
  <c r="M307" i="2"/>
  <c r="F298" i="2"/>
  <c r="G298" i="2" s="1"/>
  <c r="D300" i="2"/>
  <c r="E299" i="2"/>
  <c r="F299" i="2" s="1"/>
  <c r="C302" i="2"/>
  <c r="B303" i="2"/>
  <c r="H303" i="2" s="1"/>
  <c r="I303" i="2" s="1"/>
  <c r="O304" i="2" l="1"/>
  <c r="P304" i="2" s="1"/>
  <c r="N305" i="2"/>
  <c r="Q303" i="2"/>
  <c r="L309" i="2"/>
  <c r="R309" i="2" s="1"/>
  <c r="S309" i="2" s="1"/>
  <c r="M308" i="2"/>
  <c r="G299" i="2"/>
  <c r="D301" i="2"/>
  <c r="E300" i="2"/>
  <c r="F300" i="2" s="1"/>
  <c r="C303" i="2"/>
  <c r="B304" i="2"/>
  <c r="H304" i="2" s="1"/>
  <c r="I304" i="2" s="1"/>
  <c r="Q304" i="2" l="1"/>
  <c r="O305" i="2"/>
  <c r="P305" i="2" s="1"/>
  <c r="N306" i="2"/>
  <c r="M309" i="2"/>
  <c r="L310" i="2"/>
  <c r="R310" i="2" s="1"/>
  <c r="S310" i="2" s="1"/>
  <c r="G300" i="2"/>
  <c r="D302" i="2"/>
  <c r="E301" i="2"/>
  <c r="F301" i="2" s="1"/>
  <c r="C304" i="2"/>
  <c r="B305" i="2"/>
  <c r="H305" i="2" s="1"/>
  <c r="I305" i="2" s="1"/>
  <c r="Q305" i="2" l="1"/>
  <c r="O306" i="2"/>
  <c r="P306" i="2"/>
  <c r="Q306" i="2" s="1"/>
  <c r="N307" i="2"/>
  <c r="M310" i="2"/>
  <c r="L311" i="2"/>
  <c r="R311" i="2" s="1"/>
  <c r="S311" i="2" s="1"/>
  <c r="G301" i="2"/>
  <c r="D303" i="2"/>
  <c r="E302" i="2"/>
  <c r="F302" i="2" s="1"/>
  <c r="C305" i="2"/>
  <c r="B306" i="2"/>
  <c r="H306" i="2" s="1"/>
  <c r="I306" i="2" s="1"/>
  <c r="O307" i="2" l="1"/>
  <c r="P307" i="2" s="1"/>
  <c r="N308" i="2"/>
  <c r="L312" i="2"/>
  <c r="R312" i="2" s="1"/>
  <c r="S312" i="2" s="1"/>
  <c r="M311" i="2"/>
  <c r="G302" i="2"/>
  <c r="D304" i="2"/>
  <c r="E303" i="2"/>
  <c r="F303" i="2" s="1"/>
  <c r="C306" i="2"/>
  <c r="B307" i="2"/>
  <c r="H307" i="2" s="1"/>
  <c r="I307" i="2" s="1"/>
  <c r="O308" i="2" l="1"/>
  <c r="P308" i="2" s="1"/>
  <c r="N309" i="2"/>
  <c r="Q307" i="2"/>
  <c r="L313" i="2"/>
  <c r="R313" i="2" s="1"/>
  <c r="S313" i="2" s="1"/>
  <c r="M312" i="2"/>
  <c r="G303" i="2"/>
  <c r="D305" i="2"/>
  <c r="E304" i="2"/>
  <c r="F304" i="2" s="1"/>
  <c r="C307" i="2"/>
  <c r="B308" i="2"/>
  <c r="H308" i="2" s="1"/>
  <c r="I308" i="2" s="1"/>
  <c r="O309" i="2" l="1"/>
  <c r="P309" i="2" s="1"/>
  <c r="N310" i="2"/>
  <c r="Q308" i="2"/>
  <c r="L314" i="2"/>
  <c r="R314" i="2" s="1"/>
  <c r="S314" i="2" s="1"/>
  <c r="M313" i="2"/>
  <c r="G304" i="2"/>
  <c r="D306" i="2"/>
  <c r="E305" i="2"/>
  <c r="F305" i="2" s="1"/>
  <c r="C308" i="2"/>
  <c r="B309" i="2"/>
  <c r="H309" i="2" s="1"/>
  <c r="I309" i="2" s="1"/>
  <c r="O310" i="2" l="1"/>
  <c r="P310" i="2" s="1"/>
  <c r="N311" i="2"/>
  <c r="Q309" i="2"/>
  <c r="M314" i="2"/>
  <c r="L315" i="2"/>
  <c r="R315" i="2" s="1"/>
  <c r="S315" i="2" s="1"/>
  <c r="G305" i="2"/>
  <c r="D307" i="2"/>
  <c r="E306" i="2"/>
  <c r="F306" i="2" s="1"/>
  <c r="C309" i="2"/>
  <c r="B310" i="2"/>
  <c r="H310" i="2" s="1"/>
  <c r="I310" i="2" s="1"/>
  <c r="Q310" i="2" l="1"/>
  <c r="O311" i="2"/>
  <c r="P311" i="2" s="1"/>
  <c r="N312" i="2"/>
  <c r="M315" i="2"/>
  <c r="L316" i="2"/>
  <c r="R316" i="2" s="1"/>
  <c r="S316" i="2" s="1"/>
  <c r="G306" i="2"/>
  <c r="D308" i="2"/>
  <c r="E307" i="2"/>
  <c r="F307" i="2" s="1"/>
  <c r="C310" i="2"/>
  <c r="B311" i="2"/>
  <c r="H311" i="2" s="1"/>
  <c r="I311" i="2" s="1"/>
  <c r="Q311" i="2" l="1"/>
  <c r="O312" i="2"/>
  <c r="P312" i="2" s="1"/>
  <c r="N313" i="2"/>
  <c r="L317" i="2"/>
  <c r="R317" i="2" s="1"/>
  <c r="S317" i="2" s="1"/>
  <c r="M316" i="2"/>
  <c r="G307" i="2"/>
  <c r="D309" i="2"/>
  <c r="E308" i="2"/>
  <c r="F308" i="2" s="1"/>
  <c r="C311" i="2"/>
  <c r="B312" i="2"/>
  <c r="H312" i="2" s="1"/>
  <c r="I312" i="2" s="1"/>
  <c r="Q312" i="2" l="1"/>
  <c r="O313" i="2"/>
  <c r="P313" i="2" s="1"/>
  <c r="N314" i="2"/>
  <c r="L318" i="2"/>
  <c r="R318" i="2" s="1"/>
  <c r="S318" i="2" s="1"/>
  <c r="M317" i="2"/>
  <c r="G308" i="2"/>
  <c r="D310" i="2"/>
  <c r="E309" i="2"/>
  <c r="F309" i="2" s="1"/>
  <c r="C312" i="2"/>
  <c r="B313" i="2"/>
  <c r="H313" i="2" s="1"/>
  <c r="I313" i="2" s="1"/>
  <c r="Q313" i="2" l="1"/>
  <c r="O314" i="2"/>
  <c r="P314" i="2" s="1"/>
  <c r="Q314" i="2" s="1"/>
  <c r="N315" i="2"/>
  <c r="M318" i="2"/>
  <c r="L319" i="2"/>
  <c r="R319" i="2" s="1"/>
  <c r="S319" i="2" s="1"/>
  <c r="G309" i="2"/>
  <c r="D311" i="2"/>
  <c r="E310" i="2"/>
  <c r="C313" i="2"/>
  <c r="B314" i="2"/>
  <c r="H314" i="2" s="1"/>
  <c r="I314" i="2" s="1"/>
  <c r="O315" i="2" l="1"/>
  <c r="P315" i="2" s="1"/>
  <c r="N316" i="2"/>
  <c r="L320" i="2"/>
  <c r="R320" i="2" s="1"/>
  <c r="S320" i="2" s="1"/>
  <c r="M319" i="2"/>
  <c r="F310" i="2"/>
  <c r="G310" i="2" s="1"/>
  <c r="D312" i="2"/>
  <c r="E311" i="2"/>
  <c r="F311" i="2" s="1"/>
  <c r="C314" i="2"/>
  <c r="B315" i="2"/>
  <c r="H315" i="2" s="1"/>
  <c r="I315" i="2" s="1"/>
  <c r="O316" i="2" l="1"/>
  <c r="P316" i="2" s="1"/>
  <c r="N317" i="2"/>
  <c r="Q315" i="2"/>
  <c r="L321" i="2"/>
  <c r="R321" i="2" s="1"/>
  <c r="S321" i="2" s="1"/>
  <c r="M320" i="2"/>
  <c r="G311" i="2"/>
  <c r="D313" i="2"/>
  <c r="E312" i="2"/>
  <c r="F312" i="2" s="1"/>
  <c r="C315" i="2"/>
  <c r="B316" i="2"/>
  <c r="H316" i="2" s="1"/>
  <c r="I316" i="2" s="1"/>
  <c r="Q316" i="2" l="1"/>
  <c r="O317" i="2"/>
  <c r="P317" i="2" s="1"/>
  <c r="N318" i="2"/>
  <c r="M321" i="2"/>
  <c r="L322" i="2"/>
  <c r="R322" i="2" s="1"/>
  <c r="S322" i="2" s="1"/>
  <c r="G312" i="2"/>
  <c r="D314" i="2"/>
  <c r="E313" i="2"/>
  <c r="F313" i="2" s="1"/>
  <c r="C316" i="2"/>
  <c r="B317" i="2"/>
  <c r="H317" i="2" s="1"/>
  <c r="I317" i="2" s="1"/>
  <c r="Q317" i="2" l="1"/>
  <c r="O318" i="2"/>
  <c r="P318" i="2"/>
  <c r="N319" i="2"/>
  <c r="M322" i="2"/>
  <c r="L323" i="2"/>
  <c r="R323" i="2" s="1"/>
  <c r="S323" i="2" s="1"/>
  <c r="G313" i="2"/>
  <c r="D315" i="2"/>
  <c r="E314" i="2"/>
  <c r="F314" i="2" s="1"/>
  <c r="C317" i="2"/>
  <c r="B318" i="2"/>
  <c r="H318" i="2" s="1"/>
  <c r="I318" i="2" s="1"/>
  <c r="Q318" i="2" l="1"/>
  <c r="O319" i="2"/>
  <c r="P319" i="2" s="1"/>
  <c r="N320" i="2"/>
  <c r="L324" i="2"/>
  <c r="R324" i="2" s="1"/>
  <c r="S324" i="2" s="1"/>
  <c r="M323" i="2"/>
  <c r="D316" i="2"/>
  <c r="E315" i="2"/>
  <c r="F315" i="2" s="1"/>
  <c r="G314" i="2"/>
  <c r="C318" i="2"/>
  <c r="B319" i="2"/>
  <c r="H319" i="2" s="1"/>
  <c r="I319" i="2" s="1"/>
  <c r="Q319" i="2" l="1"/>
  <c r="O320" i="2"/>
  <c r="P320" i="2" s="1"/>
  <c r="N321" i="2"/>
  <c r="L325" i="2"/>
  <c r="R325" i="2" s="1"/>
  <c r="S325" i="2" s="1"/>
  <c r="M324" i="2"/>
  <c r="G315" i="2"/>
  <c r="D317" i="2"/>
  <c r="E316" i="2"/>
  <c r="F316" i="2" s="1"/>
  <c r="C319" i="2"/>
  <c r="B320" i="2"/>
  <c r="H320" i="2" s="1"/>
  <c r="I320" i="2" s="1"/>
  <c r="Q320" i="2" l="1"/>
  <c r="O321" i="2"/>
  <c r="P321" i="2" s="1"/>
  <c r="N322" i="2"/>
  <c r="L326" i="2"/>
  <c r="R326" i="2" s="1"/>
  <c r="S326" i="2" s="1"/>
  <c r="M325" i="2"/>
  <c r="G316" i="2"/>
  <c r="D318" i="2"/>
  <c r="E317" i="2"/>
  <c r="F317" i="2" s="1"/>
  <c r="C320" i="2"/>
  <c r="B321" i="2"/>
  <c r="H321" i="2" s="1"/>
  <c r="I321" i="2" s="1"/>
  <c r="Q321" i="2" l="1"/>
  <c r="O322" i="2"/>
  <c r="P322" i="2" s="1"/>
  <c r="N323" i="2"/>
  <c r="M326" i="2"/>
  <c r="L327" i="2"/>
  <c r="R327" i="2" s="1"/>
  <c r="S327" i="2" s="1"/>
  <c r="G317" i="2"/>
  <c r="D319" i="2"/>
  <c r="E318" i="2"/>
  <c r="F318" i="2" s="1"/>
  <c r="C321" i="2"/>
  <c r="B322" i="2"/>
  <c r="H322" i="2" s="1"/>
  <c r="I322" i="2" s="1"/>
  <c r="Q322" i="2" l="1"/>
  <c r="O323" i="2"/>
  <c r="P323" i="2" s="1"/>
  <c r="Q323" i="2" s="1"/>
  <c r="N324" i="2"/>
  <c r="L328" i="2"/>
  <c r="R328" i="2" s="1"/>
  <c r="S328" i="2" s="1"/>
  <c r="M327" i="2"/>
  <c r="G318" i="2"/>
  <c r="D320" i="2"/>
  <c r="E319" i="2"/>
  <c r="F319" i="2" s="1"/>
  <c r="C322" i="2"/>
  <c r="B323" i="2"/>
  <c r="H323" i="2" s="1"/>
  <c r="I323" i="2" s="1"/>
  <c r="O324" i="2" l="1"/>
  <c r="P324" i="2" s="1"/>
  <c r="N325" i="2"/>
  <c r="L329" i="2"/>
  <c r="R329" i="2" s="1"/>
  <c r="S329" i="2" s="1"/>
  <c r="M328" i="2"/>
  <c r="G319" i="2"/>
  <c r="D321" i="2"/>
  <c r="E320" i="2"/>
  <c r="F320" i="2" s="1"/>
  <c r="C323" i="2"/>
  <c r="B324" i="2"/>
  <c r="H324" i="2" s="1"/>
  <c r="I324" i="2" s="1"/>
  <c r="Q324" i="2" l="1"/>
  <c r="O325" i="2"/>
  <c r="P325" i="2"/>
  <c r="N326" i="2"/>
  <c r="L330" i="2"/>
  <c r="R330" i="2" s="1"/>
  <c r="S330" i="2" s="1"/>
  <c r="M329" i="2"/>
  <c r="G320" i="2"/>
  <c r="D322" i="2"/>
  <c r="E321" i="2"/>
  <c r="F321" i="2" s="1"/>
  <c r="C324" i="2"/>
  <c r="B325" i="2"/>
  <c r="H325" i="2" s="1"/>
  <c r="I325" i="2" s="1"/>
  <c r="O326" i="2" l="1"/>
  <c r="P326" i="2" s="1"/>
  <c r="N327" i="2"/>
  <c r="Q325" i="2"/>
  <c r="M330" i="2"/>
  <c r="L331" i="2"/>
  <c r="R331" i="2" s="1"/>
  <c r="S331" i="2" s="1"/>
  <c r="T23" i="1" s="1"/>
  <c r="G321" i="2"/>
  <c r="D323" i="2"/>
  <c r="E322" i="2"/>
  <c r="F322" i="2" s="1"/>
  <c r="C325" i="2"/>
  <c r="B326" i="2"/>
  <c r="H326" i="2" s="1"/>
  <c r="I326" i="2" s="1"/>
  <c r="O327" i="2" l="1"/>
  <c r="P327" i="2" s="1"/>
  <c r="N328" i="2"/>
  <c r="Q326" i="2"/>
  <c r="L332" i="2"/>
  <c r="R332" i="2" s="1"/>
  <c r="S332" i="2" s="1"/>
  <c r="M331" i="2"/>
  <c r="D324" i="2"/>
  <c r="E323" i="2"/>
  <c r="F323" i="2" s="1"/>
  <c r="G322" i="2"/>
  <c r="C326" i="2"/>
  <c r="B327" i="2"/>
  <c r="H327" i="2" s="1"/>
  <c r="I327" i="2" s="1"/>
  <c r="Q327" i="2" l="1"/>
  <c r="O328" i="2"/>
  <c r="P328" i="2" s="1"/>
  <c r="N329" i="2"/>
  <c r="L333" i="2"/>
  <c r="R333" i="2" s="1"/>
  <c r="S333" i="2" s="1"/>
  <c r="M332" i="2"/>
  <c r="G323" i="2"/>
  <c r="D325" i="2"/>
  <c r="E324" i="2"/>
  <c r="C327" i="2"/>
  <c r="B328" i="2"/>
  <c r="H328" i="2" s="1"/>
  <c r="I328" i="2" s="1"/>
  <c r="Q328" i="2" l="1"/>
  <c r="O329" i="2"/>
  <c r="P329" i="2" s="1"/>
  <c r="N330" i="2"/>
  <c r="L334" i="2"/>
  <c r="R334" i="2" s="1"/>
  <c r="S334" i="2" s="1"/>
  <c r="M333" i="2"/>
  <c r="F324" i="2"/>
  <c r="G324" i="2" s="1"/>
  <c r="D326" i="2"/>
  <c r="E325" i="2"/>
  <c r="F325" i="2" s="1"/>
  <c r="C328" i="2"/>
  <c r="B329" i="2"/>
  <c r="H329" i="2" s="1"/>
  <c r="I329" i="2" s="1"/>
  <c r="O330" i="2" l="1"/>
  <c r="P330" i="2" s="1"/>
  <c r="N331" i="2"/>
  <c r="Q329" i="2"/>
  <c r="M334" i="2"/>
  <c r="L335" i="2"/>
  <c r="R335" i="2" s="1"/>
  <c r="S335" i="2" s="1"/>
  <c r="G325" i="2"/>
  <c r="D327" i="2"/>
  <c r="E326" i="2"/>
  <c r="F326" i="2" s="1"/>
  <c r="C329" i="2"/>
  <c r="B330" i="2"/>
  <c r="H330" i="2" s="1"/>
  <c r="I330" i="2" s="1"/>
  <c r="O331" i="2" l="1"/>
  <c r="P331" i="2" s="1"/>
  <c r="Q331" i="2" s="1"/>
  <c r="S23" i="1" s="1"/>
  <c r="N332" i="2"/>
  <c r="Q330" i="2"/>
  <c r="M335" i="2"/>
  <c r="L336" i="2"/>
  <c r="R336" i="2" s="1"/>
  <c r="S336" i="2" s="1"/>
  <c r="D328" i="2"/>
  <c r="E327" i="2"/>
  <c r="F327" i="2" s="1"/>
  <c r="G326" i="2"/>
  <c r="C330" i="2"/>
  <c r="B331" i="2"/>
  <c r="H331" i="2" s="1"/>
  <c r="I331" i="2" s="1"/>
  <c r="O332" i="2" l="1"/>
  <c r="P332" i="2" s="1"/>
  <c r="N333" i="2"/>
  <c r="L337" i="2"/>
  <c r="R337" i="2" s="1"/>
  <c r="S337" i="2" s="1"/>
  <c r="M336" i="2"/>
  <c r="G327" i="2"/>
  <c r="D329" i="2"/>
  <c r="E328" i="2"/>
  <c r="F328" i="2" s="1"/>
  <c r="C331" i="2"/>
  <c r="B332" i="2"/>
  <c r="H332" i="2" s="1"/>
  <c r="I332" i="2" s="1"/>
  <c r="Q332" i="2" l="1"/>
  <c r="O333" i="2"/>
  <c r="P333" i="2" s="1"/>
  <c r="N334" i="2"/>
  <c r="M337" i="2"/>
  <c r="L338" i="2"/>
  <c r="R338" i="2" s="1"/>
  <c r="S338" i="2" s="1"/>
  <c r="D330" i="2"/>
  <c r="E329" i="2"/>
  <c r="F329" i="2" s="1"/>
  <c r="G328" i="2"/>
  <c r="C332" i="2"/>
  <c r="B333" i="2"/>
  <c r="H333" i="2" s="1"/>
  <c r="I333" i="2" s="1"/>
  <c r="Q333" i="2" l="1"/>
  <c r="O334" i="2"/>
  <c r="P334" i="2" s="1"/>
  <c r="N335" i="2"/>
  <c r="M338" i="2"/>
  <c r="L339" i="2"/>
  <c r="R339" i="2" s="1"/>
  <c r="S339" i="2" s="1"/>
  <c r="G329" i="2"/>
  <c r="D331" i="2"/>
  <c r="E330" i="2"/>
  <c r="C333" i="2"/>
  <c r="B334" i="2"/>
  <c r="H334" i="2" s="1"/>
  <c r="I334" i="2" s="1"/>
  <c r="O335" i="2" l="1"/>
  <c r="P335" i="2" s="1"/>
  <c r="N336" i="2"/>
  <c r="Q334" i="2"/>
  <c r="L340" i="2"/>
  <c r="R340" i="2" s="1"/>
  <c r="S340" i="2" s="1"/>
  <c r="M339" i="2"/>
  <c r="F330" i="2"/>
  <c r="G330" i="2" s="1"/>
  <c r="D332" i="2"/>
  <c r="E331" i="2"/>
  <c r="F331" i="2" s="1"/>
  <c r="C334" i="2"/>
  <c r="B335" i="2"/>
  <c r="H335" i="2" s="1"/>
  <c r="I335" i="2" s="1"/>
  <c r="Q335" i="2" l="1"/>
  <c r="O336" i="2"/>
  <c r="P336" i="2" s="1"/>
  <c r="N337" i="2"/>
  <c r="L341" i="2"/>
  <c r="R341" i="2" s="1"/>
  <c r="S341" i="2" s="1"/>
  <c r="M340" i="2"/>
  <c r="D333" i="2"/>
  <c r="E332" i="2"/>
  <c r="F332" i="2" s="1"/>
  <c r="G331" i="2"/>
  <c r="C335" i="2"/>
  <c r="B336" i="2"/>
  <c r="H336" i="2" s="1"/>
  <c r="I336" i="2" s="1"/>
  <c r="Q336" i="2" l="1"/>
  <c r="O337" i="2"/>
  <c r="P337" i="2" s="1"/>
  <c r="N338" i="2"/>
  <c r="L342" i="2"/>
  <c r="R342" i="2" s="1"/>
  <c r="S342" i="2" s="1"/>
  <c r="M341" i="2"/>
  <c r="G332" i="2"/>
  <c r="D334" i="2"/>
  <c r="E333" i="2"/>
  <c r="F333" i="2" s="1"/>
  <c r="C336" i="2"/>
  <c r="B337" i="2"/>
  <c r="H337" i="2" s="1"/>
  <c r="I337" i="2" s="1"/>
  <c r="O338" i="2" l="1"/>
  <c r="P338" i="2" s="1"/>
  <c r="N339" i="2"/>
  <c r="Q337" i="2"/>
  <c r="M342" i="2"/>
  <c r="L343" i="2"/>
  <c r="R343" i="2" s="1"/>
  <c r="S343" i="2" s="1"/>
  <c r="G333" i="2"/>
  <c r="D335" i="2"/>
  <c r="E334" i="2"/>
  <c r="F334" i="2" s="1"/>
  <c r="C337" i="2"/>
  <c r="B338" i="2"/>
  <c r="H338" i="2" s="1"/>
  <c r="I338" i="2" s="1"/>
  <c r="O339" i="2" l="1"/>
  <c r="P339" i="2" s="1"/>
  <c r="N340" i="2"/>
  <c r="Q338" i="2"/>
  <c r="L344" i="2"/>
  <c r="R344" i="2" s="1"/>
  <c r="S344" i="2" s="1"/>
  <c r="M343" i="2"/>
  <c r="G334" i="2"/>
  <c r="D336" i="2"/>
  <c r="E335" i="2"/>
  <c r="F335" i="2" s="1"/>
  <c r="C338" i="2"/>
  <c r="B339" i="2"/>
  <c r="H339" i="2" s="1"/>
  <c r="I339" i="2" s="1"/>
  <c r="O340" i="2" l="1"/>
  <c r="P340" i="2" s="1"/>
  <c r="N341" i="2"/>
  <c r="Q339" i="2"/>
  <c r="L345" i="2"/>
  <c r="R345" i="2" s="1"/>
  <c r="S345" i="2" s="1"/>
  <c r="M344" i="2"/>
  <c r="G335" i="2"/>
  <c r="D337" i="2"/>
  <c r="E336" i="2"/>
  <c r="F336" i="2" s="1"/>
  <c r="C339" i="2"/>
  <c r="B340" i="2"/>
  <c r="H340" i="2" s="1"/>
  <c r="I340" i="2" s="1"/>
  <c r="O341" i="2" l="1"/>
  <c r="P341" i="2" s="1"/>
  <c r="N342" i="2"/>
  <c r="Q340" i="2"/>
  <c r="L346" i="2"/>
  <c r="R346" i="2" s="1"/>
  <c r="S346" i="2" s="1"/>
  <c r="M345" i="2"/>
  <c r="G336" i="2"/>
  <c r="D338" i="2"/>
  <c r="E337" i="2"/>
  <c r="F337" i="2" s="1"/>
  <c r="C340" i="2"/>
  <c r="B341" i="2"/>
  <c r="H341" i="2" s="1"/>
  <c r="I341" i="2" s="1"/>
  <c r="Q341" i="2" l="1"/>
  <c r="O342" i="2"/>
  <c r="P342" i="2" s="1"/>
  <c r="N343" i="2"/>
  <c r="M346" i="2"/>
  <c r="L347" i="2"/>
  <c r="R347" i="2" s="1"/>
  <c r="S347" i="2" s="1"/>
  <c r="G337" i="2"/>
  <c r="D339" i="2"/>
  <c r="E338" i="2"/>
  <c r="F338" i="2" s="1"/>
  <c r="C341" i="2"/>
  <c r="B342" i="2"/>
  <c r="H342" i="2" s="1"/>
  <c r="I342" i="2" s="1"/>
  <c r="Q342" i="2" l="1"/>
  <c r="O343" i="2"/>
  <c r="P343" i="2" s="1"/>
  <c r="N344" i="2"/>
  <c r="M347" i="2"/>
  <c r="L348" i="2"/>
  <c r="R348" i="2" s="1"/>
  <c r="S348" i="2" s="1"/>
  <c r="G338" i="2"/>
  <c r="D340" i="2"/>
  <c r="E339" i="2"/>
  <c r="F339" i="2" s="1"/>
  <c r="C342" i="2"/>
  <c r="B343" i="2"/>
  <c r="H343" i="2" s="1"/>
  <c r="I343" i="2" s="1"/>
  <c r="Q343" i="2" l="1"/>
  <c r="O344" i="2"/>
  <c r="P344" i="2" s="1"/>
  <c r="N345" i="2"/>
  <c r="L349" i="2"/>
  <c r="R349" i="2" s="1"/>
  <c r="S349" i="2" s="1"/>
  <c r="M348" i="2"/>
  <c r="D341" i="2"/>
  <c r="E340" i="2"/>
  <c r="F340" i="2" s="1"/>
  <c r="G339" i="2"/>
  <c r="C343" i="2"/>
  <c r="B344" i="2"/>
  <c r="H344" i="2" s="1"/>
  <c r="I344" i="2" s="1"/>
  <c r="Q344" i="2" l="1"/>
  <c r="O345" i="2"/>
  <c r="P345" i="2" s="1"/>
  <c r="N346" i="2"/>
  <c r="L350" i="2"/>
  <c r="R350" i="2" s="1"/>
  <c r="S350" i="2" s="1"/>
  <c r="M349" i="2"/>
  <c r="G340" i="2"/>
  <c r="D342" i="2"/>
  <c r="E341" i="2"/>
  <c r="F341" i="2" s="1"/>
  <c r="C344" i="2"/>
  <c r="B345" i="2"/>
  <c r="H345" i="2" s="1"/>
  <c r="I345" i="2" s="1"/>
  <c r="O346" i="2" l="1"/>
  <c r="P346" i="2" s="1"/>
  <c r="N347" i="2"/>
  <c r="Q345" i="2"/>
  <c r="M350" i="2"/>
  <c r="L351" i="2"/>
  <c r="R351" i="2" s="1"/>
  <c r="S351" i="2" s="1"/>
  <c r="D343" i="2"/>
  <c r="E342" i="2"/>
  <c r="F342" i="2" s="1"/>
  <c r="G341" i="2"/>
  <c r="C345" i="2"/>
  <c r="B346" i="2"/>
  <c r="H346" i="2" s="1"/>
  <c r="I346" i="2" s="1"/>
  <c r="O347" i="2" l="1"/>
  <c r="P347" i="2" s="1"/>
  <c r="N348" i="2"/>
  <c r="Q346" i="2"/>
  <c r="L352" i="2"/>
  <c r="R352" i="2" s="1"/>
  <c r="S352" i="2" s="1"/>
  <c r="M351" i="2"/>
  <c r="G342" i="2"/>
  <c r="D344" i="2"/>
  <c r="E343" i="2"/>
  <c r="F343" i="2" s="1"/>
  <c r="C346" i="2"/>
  <c r="B347" i="2"/>
  <c r="H347" i="2" s="1"/>
  <c r="I347" i="2" s="1"/>
  <c r="Q347" i="2" l="1"/>
  <c r="O348" i="2"/>
  <c r="P348" i="2" s="1"/>
  <c r="N349" i="2"/>
  <c r="L353" i="2"/>
  <c r="R353" i="2" s="1"/>
  <c r="S353" i="2" s="1"/>
  <c r="M352" i="2"/>
  <c r="G343" i="2"/>
  <c r="D345" i="2"/>
  <c r="E344" i="2"/>
  <c r="F344" i="2" s="1"/>
  <c r="C347" i="2"/>
  <c r="B348" i="2"/>
  <c r="H348" i="2" s="1"/>
  <c r="I348" i="2" s="1"/>
  <c r="O349" i="2" l="1"/>
  <c r="P349" i="2" s="1"/>
  <c r="N350" i="2"/>
  <c r="Q348" i="2"/>
  <c r="M353" i="2"/>
  <c r="L354" i="2"/>
  <c r="R354" i="2" s="1"/>
  <c r="S354" i="2" s="1"/>
  <c r="G344" i="2"/>
  <c r="D346" i="2"/>
  <c r="E345" i="2"/>
  <c r="F345" i="2" s="1"/>
  <c r="C348" i="2"/>
  <c r="B349" i="2"/>
  <c r="H349" i="2" s="1"/>
  <c r="I349" i="2" s="1"/>
  <c r="O350" i="2" l="1"/>
  <c r="P350" i="2" s="1"/>
  <c r="N351" i="2"/>
  <c r="Q349" i="2"/>
  <c r="M354" i="2"/>
  <c r="L355" i="2"/>
  <c r="R355" i="2" s="1"/>
  <c r="S355" i="2" s="1"/>
  <c r="G345" i="2"/>
  <c r="D347" i="2"/>
  <c r="E346" i="2"/>
  <c r="F346" i="2" s="1"/>
  <c r="C349" i="2"/>
  <c r="B350" i="2"/>
  <c r="H350" i="2" s="1"/>
  <c r="I350" i="2" s="1"/>
  <c r="O351" i="2" l="1"/>
  <c r="P351" i="2" s="1"/>
  <c r="N352" i="2"/>
  <c r="Q350" i="2"/>
  <c r="L356" i="2"/>
  <c r="R356" i="2" s="1"/>
  <c r="S356" i="2" s="1"/>
  <c r="M355" i="2"/>
  <c r="D348" i="2"/>
  <c r="E347" i="2"/>
  <c r="F347" i="2" s="1"/>
  <c r="G346" i="2"/>
  <c r="C350" i="2"/>
  <c r="B351" i="2"/>
  <c r="H351" i="2" s="1"/>
  <c r="I351" i="2" s="1"/>
  <c r="Q351" i="2" l="1"/>
  <c r="O352" i="2"/>
  <c r="N353" i="2"/>
  <c r="L357" i="2"/>
  <c r="R357" i="2" s="1"/>
  <c r="S357" i="2" s="1"/>
  <c r="M356" i="2"/>
  <c r="G347" i="2"/>
  <c r="D349" i="2"/>
  <c r="E348" i="2"/>
  <c r="F348" i="2" s="1"/>
  <c r="C351" i="2"/>
  <c r="B352" i="2"/>
  <c r="H352" i="2" s="1"/>
  <c r="I352" i="2" s="1"/>
  <c r="P352" i="2" l="1"/>
  <c r="Q352" i="2" s="1"/>
  <c r="O353" i="2"/>
  <c r="P353" i="2" s="1"/>
  <c r="N354" i="2"/>
  <c r="L358" i="2"/>
  <c r="R358" i="2" s="1"/>
  <c r="S358" i="2" s="1"/>
  <c r="M357" i="2"/>
  <c r="G348" i="2"/>
  <c r="D350" i="2"/>
  <c r="E349" i="2"/>
  <c r="C352" i="2"/>
  <c r="B353" i="2"/>
  <c r="H353" i="2" s="1"/>
  <c r="I353" i="2" s="1"/>
  <c r="Q353" i="2" l="1"/>
  <c r="O354" i="2"/>
  <c r="P354" i="2" s="1"/>
  <c r="N355" i="2"/>
  <c r="M358" i="2"/>
  <c r="L359" i="2"/>
  <c r="R359" i="2" s="1"/>
  <c r="S359" i="2" s="1"/>
  <c r="F349" i="2"/>
  <c r="G349" i="2" s="1"/>
  <c r="D351" i="2"/>
  <c r="E350" i="2"/>
  <c r="F350" i="2" s="1"/>
  <c r="C353" i="2"/>
  <c r="B354" i="2"/>
  <c r="H354" i="2" s="1"/>
  <c r="I354" i="2" s="1"/>
  <c r="Q354" i="2" l="1"/>
  <c r="O355" i="2"/>
  <c r="N356" i="2"/>
  <c r="L360" i="2"/>
  <c r="R360" i="2" s="1"/>
  <c r="S360" i="2" s="1"/>
  <c r="M359" i="2"/>
  <c r="G350" i="2"/>
  <c r="D352" i="2"/>
  <c r="E351" i="2"/>
  <c r="F351" i="2" s="1"/>
  <c r="C354" i="2"/>
  <c r="B355" i="2"/>
  <c r="H355" i="2" s="1"/>
  <c r="I355" i="2" s="1"/>
  <c r="P355" i="2" l="1"/>
  <c r="Q355" i="2" s="1"/>
  <c r="O356" i="2"/>
  <c r="P356" i="2"/>
  <c r="Q356" i="2" s="1"/>
  <c r="N357" i="2"/>
  <c r="L361" i="2"/>
  <c r="R361" i="2" s="1"/>
  <c r="S361" i="2" s="1"/>
  <c r="T24" i="1" s="1"/>
  <c r="M360" i="2"/>
  <c r="G351" i="2"/>
  <c r="D353" i="2"/>
  <c r="E352" i="2"/>
  <c r="F352" i="2" s="1"/>
  <c r="C355" i="2"/>
  <c r="B356" i="2"/>
  <c r="H356" i="2" s="1"/>
  <c r="I356" i="2" s="1"/>
  <c r="O357" i="2" l="1"/>
  <c r="P357" i="2" s="1"/>
  <c r="N358" i="2"/>
  <c r="L362" i="2"/>
  <c r="R362" i="2" s="1"/>
  <c r="S362" i="2" s="1"/>
  <c r="M361" i="2"/>
  <c r="G352" i="2"/>
  <c r="D354" i="2"/>
  <c r="E353" i="2"/>
  <c r="F353" i="2" s="1"/>
  <c r="C356" i="2"/>
  <c r="B357" i="2"/>
  <c r="H357" i="2" s="1"/>
  <c r="I357" i="2" s="1"/>
  <c r="Q357" i="2" l="1"/>
  <c r="O358" i="2"/>
  <c r="P358" i="2" s="1"/>
  <c r="N359" i="2"/>
  <c r="M362" i="2"/>
  <c r="L363" i="2"/>
  <c r="R363" i="2" s="1"/>
  <c r="S363" i="2" s="1"/>
  <c r="G353" i="2"/>
  <c r="D355" i="2"/>
  <c r="E354" i="2"/>
  <c r="F354" i="2" s="1"/>
  <c r="C357" i="2"/>
  <c r="B358" i="2"/>
  <c r="H358" i="2" s="1"/>
  <c r="I358" i="2" s="1"/>
  <c r="Q358" i="2" l="1"/>
  <c r="O359" i="2"/>
  <c r="P359" i="2" s="1"/>
  <c r="N360" i="2"/>
  <c r="L364" i="2"/>
  <c r="R364" i="2" s="1"/>
  <c r="S364" i="2" s="1"/>
  <c r="M363" i="2"/>
  <c r="G354" i="2"/>
  <c r="D356" i="2"/>
  <c r="E355" i="2"/>
  <c r="C358" i="2"/>
  <c r="B359" i="2"/>
  <c r="H359" i="2" s="1"/>
  <c r="I359" i="2" s="1"/>
  <c r="Q359" i="2" l="1"/>
  <c r="O360" i="2"/>
  <c r="P360" i="2" s="1"/>
  <c r="N361" i="2"/>
  <c r="L365" i="2"/>
  <c r="R365" i="2" s="1"/>
  <c r="S365" i="2" s="1"/>
  <c r="M364" i="2"/>
  <c r="F355" i="2"/>
  <c r="G355" i="2" s="1"/>
  <c r="D357" i="2"/>
  <c r="E356" i="2"/>
  <c r="F356" i="2" s="1"/>
  <c r="C359" i="2"/>
  <c r="B360" i="2"/>
  <c r="H360" i="2" s="1"/>
  <c r="I360" i="2" s="1"/>
  <c r="Q360" i="2" l="1"/>
  <c r="O361" i="2"/>
  <c r="P361" i="2"/>
  <c r="N362" i="2"/>
  <c r="L366" i="2"/>
  <c r="R366" i="2" s="1"/>
  <c r="S366" i="2" s="1"/>
  <c r="M365" i="2"/>
  <c r="G356" i="2"/>
  <c r="D358" i="2"/>
  <c r="E357" i="2"/>
  <c r="F357" i="2" s="1"/>
  <c r="C360" i="2"/>
  <c r="B361" i="2"/>
  <c r="H361" i="2" s="1"/>
  <c r="I361" i="2" s="1"/>
  <c r="Q361" i="2" l="1"/>
  <c r="S24" i="1" s="1"/>
  <c r="O362" i="2"/>
  <c r="P362" i="2" s="1"/>
  <c r="Q362" i="2" s="1"/>
  <c r="N363" i="2"/>
  <c r="M366" i="2"/>
  <c r="L367" i="2"/>
  <c r="R367" i="2" s="1"/>
  <c r="S367" i="2" s="1"/>
  <c r="G357" i="2"/>
  <c r="D359" i="2"/>
  <c r="E358" i="2"/>
  <c r="F358" i="2" s="1"/>
  <c r="C361" i="2"/>
  <c r="B362" i="2"/>
  <c r="H362" i="2" s="1"/>
  <c r="I362" i="2" s="1"/>
  <c r="O363" i="2" l="1"/>
  <c r="P363" i="2" s="1"/>
  <c r="N364" i="2"/>
  <c r="M367" i="2"/>
  <c r="L368" i="2"/>
  <c r="R368" i="2" s="1"/>
  <c r="S368" i="2" s="1"/>
  <c r="G358" i="2"/>
  <c r="D360" i="2"/>
  <c r="E359" i="2"/>
  <c r="F359" i="2" s="1"/>
  <c r="C362" i="2"/>
  <c r="B363" i="2"/>
  <c r="H363" i="2" s="1"/>
  <c r="I363" i="2" s="1"/>
  <c r="O364" i="2" l="1"/>
  <c r="P364" i="2" s="1"/>
  <c r="N365" i="2"/>
  <c r="Q363" i="2"/>
  <c r="L369" i="2"/>
  <c r="R369" i="2" s="1"/>
  <c r="S369" i="2" s="1"/>
  <c r="M368" i="2"/>
  <c r="G359" i="2"/>
  <c r="D361" i="2"/>
  <c r="E360" i="2"/>
  <c r="F360" i="2" s="1"/>
  <c r="C363" i="2"/>
  <c r="B364" i="2"/>
  <c r="H364" i="2" s="1"/>
  <c r="I364" i="2" s="1"/>
  <c r="Q364" i="2" l="1"/>
  <c r="O365" i="2"/>
  <c r="P365" i="2" s="1"/>
  <c r="N366" i="2"/>
  <c r="M369" i="2"/>
  <c r="L370" i="2"/>
  <c r="R370" i="2" s="1"/>
  <c r="S370" i="2" s="1"/>
  <c r="G360" i="2"/>
  <c r="D362" i="2"/>
  <c r="E361" i="2"/>
  <c r="F361" i="2" s="1"/>
  <c r="C364" i="2"/>
  <c r="B365" i="2"/>
  <c r="H365" i="2" s="1"/>
  <c r="I365" i="2" s="1"/>
  <c r="Q365" i="2" l="1"/>
  <c r="O366" i="2"/>
  <c r="P366" i="2" s="1"/>
  <c r="N367" i="2"/>
  <c r="M370" i="2"/>
  <c r="L371" i="2"/>
  <c r="R371" i="2" s="1"/>
  <c r="S371" i="2" s="1"/>
  <c r="G361" i="2"/>
  <c r="D363" i="2"/>
  <c r="E362" i="2"/>
  <c r="F362" i="2" s="1"/>
  <c r="C365" i="2"/>
  <c r="B366" i="2"/>
  <c r="H366" i="2" s="1"/>
  <c r="I366" i="2" s="1"/>
  <c r="O367" i="2" l="1"/>
  <c r="P367" i="2" s="1"/>
  <c r="Q367" i="2" s="1"/>
  <c r="N368" i="2"/>
  <c r="Q366" i="2"/>
  <c r="L372" i="2"/>
  <c r="R372" i="2" s="1"/>
  <c r="S372" i="2" s="1"/>
  <c r="M371" i="2"/>
  <c r="G362" i="2"/>
  <c r="D364" i="2"/>
  <c r="E363" i="2"/>
  <c r="F363" i="2" s="1"/>
  <c r="C366" i="2"/>
  <c r="B367" i="2"/>
  <c r="H367" i="2" s="1"/>
  <c r="I367" i="2" s="1"/>
  <c r="O368" i="2" l="1"/>
  <c r="P368" i="2" s="1"/>
  <c r="N369" i="2"/>
  <c r="L373" i="2"/>
  <c r="R373" i="2" s="1"/>
  <c r="S373" i="2" s="1"/>
  <c r="M372" i="2"/>
  <c r="G363" i="2"/>
  <c r="D365" i="2"/>
  <c r="E364" i="2"/>
  <c r="F364" i="2" s="1"/>
  <c r="C367" i="2"/>
  <c r="B368" i="2"/>
  <c r="H368" i="2" s="1"/>
  <c r="I368" i="2" s="1"/>
  <c r="O369" i="2" l="1"/>
  <c r="P369" i="2" s="1"/>
  <c r="N370" i="2"/>
  <c r="Q368" i="2"/>
  <c r="M373" i="2"/>
  <c r="L374" i="2"/>
  <c r="R374" i="2" s="1"/>
  <c r="S374" i="2" s="1"/>
  <c r="G364" i="2"/>
  <c r="D366" i="2"/>
  <c r="E365" i="2"/>
  <c r="C368" i="2"/>
  <c r="B369" i="2"/>
  <c r="H369" i="2" s="1"/>
  <c r="I369" i="2" s="1"/>
  <c r="Q369" i="2" l="1"/>
  <c r="O370" i="2"/>
  <c r="P370" i="2" s="1"/>
  <c r="N371" i="2"/>
  <c r="M374" i="2"/>
  <c r="L375" i="2"/>
  <c r="R375" i="2" s="1"/>
  <c r="S375" i="2" s="1"/>
  <c r="F365" i="2"/>
  <c r="G365" i="2" s="1"/>
  <c r="D367" i="2"/>
  <c r="E366" i="2"/>
  <c r="F366" i="2" s="1"/>
  <c r="C369" i="2"/>
  <c r="B370" i="2"/>
  <c r="H370" i="2" s="1"/>
  <c r="I370" i="2" s="1"/>
  <c r="Q370" i="2" l="1"/>
  <c r="O371" i="2"/>
  <c r="P371" i="2"/>
  <c r="N372" i="2"/>
  <c r="L376" i="2"/>
  <c r="R376" i="2" s="1"/>
  <c r="S376" i="2" s="1"/>
  <c r="M375" i="2"/>
  <c r="G366" i="2"/>
  <c r="D368" i="2"/>
  <c r="E367" i="2"/>
  <c r="F367" i="2" s="1"/>
  <c r="C370" i="2"/>
  <c r="B371" i="2"/>
  <c r="H371" i="2" s="1"/>
  <c r="I371" i="2" s="1"/>
  <c r="Q371" i="2" l="1"/>
  <c r="O372" i="2"/>
  <c r="P372" i="2" s="1"/>
  <c r="Q372" i="2" s="1"/>
  <c r="N373" i="2"/>
  <c r="L377" i="2"/>
  <c r="R377" i="2" s="1"/>
  <c r="S377" i="2" s="1"/>
  <c r="M376" i="2"/>
  <c r="G367" i="2"/>
  <c r="D369" i="2"/>
  <c r="E368" i="2"/>
  <c r="F368" i="2" s="1"/>
  <c r="C371" i="2"/>
  <c r="B372" i="2"/>
  <c r="H372" i="2" s="1"/>
  <c r="I372" i="2" s="1"/>
  <c r="O373" i="2" l="1"/>
  <c r="P373" i="2" s="1"/>
  <c r="N374" i="2"/>
  <c r="L378" i="2"/>
  <c r="R378" i="2" s="1"/>
  <c r="S378" i="2" s="1"/>
  <c r="M377" i="2"/>
  <c r="G368" i="2"/>
  <c r="D370" i="2"/>
  <c r="E369" i="2"/>
  <c r="F369" i="2" s="1"/>
  <c r="C372" i="2"/>
  <c r="B373" i="2"/>
  <c r="H373" i="2" s="1"/>
  <c r="I373" i="2" s="1"/>
  <c r="Q373" i="2" l="1"/>
  <c r="O374" i="2"/>
  <c r="P374" i="2" s="1"/>
  <c r="N375" i="2"/>
  <c r="M378" i="2"/>
  <c r="L379" i="2"/>
  <c r="R379" i="2" s="1"/>
  <c r="S379" i="2" s="1"/>
  <c r="G369" i="2"/>
  <c r="D371" i="2"/>
  <c r="E370" i="2"/>
  <c r="F370" i="2" s="1"/>
  <c r="C373" i="2"/>
  <c r="B374" i="2"/>
  <c r="H374" i="2" s="1"/>
  <c r="I374" i="2" s="1"/>
  <c r="Q374" i="2" l="1"/>
  <c r="O375" i="2"/>
  <c r="P375" i="2" s="1"/>
  <c r="N376" i="2"/>
  <c r="M379" i="2"/>
  <c r="L380" i="2"/>
  <c r="R380" i="2" s="1"/>
  <c r="S380" i="2" s="1"/>
  <c r="D372" i="2"/>
  <c r="E371" i="2"/>
  <c r="F371" i="2" s="1"/>
  <c r="G370" i="2"/>
  <c r="C374" i="2"/>
  <c r="B375" i="2"/>
  <c r="H375" i="2" s="1"/>
  <c r="I375" i="2" s="1"/>
  <c r="Q375" i="2" l="1"/>
  <c r="O376" i="2"/>
  <c r="P376" i="2" s="1"/>
  <c r="N377" i="2"/>
  <c r="L381" i="2"/>
  <c r="R381" i="2" s="1"/>
  <c r="S381" i="2" s="1"/>
  <c r="M380" i="2"/>
  <c r="G371" i="2"/>
  <c r="D373" i="2"/>
  <c r="E372" i="2"/>
  <c r="F372" i="2" s="1"/>
  <c r="C375" i="2"/>
  <c r="B376" i="2"/>
  <c r="H376" i="2" s="1"/>
  <c r="I376" i="2" s="1"/>
  <c r="Q376" i="2" l="1"/>
  <c r="O377" i="2"/>
  <c r="P377" i="2" s="1"/>
  <c r="N378" i="2"/>
  <c r="L382" i="2"/>
  <c r="R382" i="2" s="1"/>
  <c r="S382" i="2" s="1"/>
  <c r="M381" i="2"/>
  <c r="G372" i="2"/>
  <c r="D374" i="2"/>
  <c r="E373" i="2"/>
  <c r="F373" i="2" s="1"/>
  <c r="C376" i="2"/>
  <c r="B377" i="2"/>
  <c r="H377" i="2" s="1"/>
  <c r="I377" i="2" s="1"/>
  <c r="Q377" i="2" l="1"/>
  <c r="O378" i="2"/>
  <c r="P378" i="2" s="1"/>
  <c r="Q378" i="2" s="1"/>
  <c r="N379" i="2"/>
  <c r="M382" i="2"/>
  <c r="L383" i="2"/>
  <c r="R383" i="2" s="1"/>
  <c r="S383" i="2" s="1"/>
  <c r="G373" i="2"/>
  <c r="D375" i="2"/>
  <c r="E374" i="2"/>
  <c r="F374" i="2" s="1"/>
  <c r="C377" i="2"/>
  <c r="B378" i="2"/>
  <c r="H378" i="2" s="1"/>
  <c r="I378" i="2" s="1"/>
  <c r="O379" i="2" l="1"/>
  <c r="P379" i="2" s="1"/>
  <c r="Q379" i="2" s="1"/>
  <c r="N380" i="2"/>
  <c r="L384" i="2"/>
  <c r="R384" i="2" s="1"/>
  <c r="S384" i="2" s="1"/>
  <c r="M383" i="2"/>
  <c r="D376" i="2"/>
  <c r="E375" i="2"/>
  <c r="F375" i="2" s="1"/>
  <c r="G374" i="2"/>
  <c r="C378" i="2"/>
  <c r="B379" i="2"/>
  <c r="H379" i="2" s="1"/>
  <c r="I379" i="2" s="1"/>
  <c r="O380" i="2" l="1"/>
  <c r="P380" i="2" s="1"/>
  <c r="N381" i="2"/>
  <c r="L385" i="2"/>
  <c r="R385" i="2" s="1"/>
  <c r="S385" i="2" s="1"/>
  <c r="M384" i="2"/>
  <c r="G375" i="2"/>
  <c r="D377" i="2"/>
  <c r="E376" i="2"/>
  <c r="C379" i="2"/>
  <c r="B380" i="2"/>
  <c r="H380" i="2" s="1"/>
  <c r="I380" i="2" s="1"/>
  <c r="Q380" i="2" l="1"/>
  <c r="O381" i="2"/>
  <c r="P381" i="2" s="1"/>
  <c r="N382" i="2"/>
  <c r="M385" i="2"/>
  <c r="L386" i="2"/>
  <c r="R386" i="2" s="1"/>
  <c r="S386" i="2" s="1"/>
  <c r="F376" i="2"/>
  <c r="G376" i="2" s="1"/>
  <c r="D378" i="2"/>
  <c r="E377" i="2"/>
  <c r="F377" i="2" s="1"/>
  <c r="C380" i="2"/>
  <c r="B381" i="2"/>
  <c r="H381" i="2" s="1"/>
  <c r="I381" i="2" s="1"/>
  <c r="O382" i="2" l="1"/>
  <c r="P382" i="2" s="1"/>
  <c r="N383" i="2"/>
  <c r="Q381" i="2"/>
  <c r="M386" i="2"/>
  <c r="L387" i="2"/>
  <c r="R387" i="2" s="1"/>
  <c r="S387" i="2" s="1"/>
  <c r="G377" i="2"/>
  <c r="D379" i="2"/>
  <c r="E378" i="2"/>
  <c r="F378" i="2" s="1"/>
  <c r="C381" i="2"/>
  <c r="B382" i="2"/>
  <c r="H382" i="2" s="1"/>
  <c r="I382" i="2" s="1"/>
  <c r="O383" i="2" l="1"/>
  <c r="P383" i="2" s="1"/>
  <c r="N384" i="2"/>
  <c r="Q382" i="2"/>
  <c r="L388" i="2"/>
  <c r="R388" i="2" s="1"/>
  <c r="S388" i="2" s="1"/>
  <c r="M387" i="2"/>
  <c r="G378" i="2"/>
  <c r="D380" i="2"/>
  <c r="E379" i="2"/>
  <c r="F379" i="2" s="1"/>
  <c r="C382" i="2"/>
  <c r="B383" i="2"/>
  <c r="H383" i="2" s="1"/>
  <c r="I383" i="2" s="1"/>
  <c r="Q383" i="2" l="1"/>
  <c r="O384" i="2"/>
  <c r="N385" i="2"/>
  <c r="L389" i="2"/>
  <c r="R389" i="2" s="1"/>
  <c r="S389" i="2" s="1"/>
  <c r="M388" i="2"/>
  <c r="G379" i="2"/>
  <c r="D381" i="2"/>
  <c r="E380" i="2"/>
  <c r="C383" i="2"/>
  <c r="B384" i="2"/>
  <c r="H384" i="2" s="1"/>
  <c r="I384" i="2" s="1"/>
  <c r="P384" i="2" l="1"/>
  <c r="Q384" i="2" s="1"/>
  <c r="O385" i="2"/>
  <c r="P385" i="2" s="1"/>
  <c r="N386" i="2"/>
  <c r="L390" i="2"/>
  <c r="R390" i="2" s="1"/>
  <c r="S390" i="2" s="1"/>
  <c r="M389" i="2"/>
  <c r="F380" i="2"/>
  <c r="G380" i="2" s="1"/>
  <c r="D382" i="2"/>
  <c r="E381" i="2"/>
  <c r="F381" i="2" s="1"/>
  <c r="C384" i="2"/>
  <c r="B385" i="2"/>
  <c r="H385" i="2" s="1"/>
  <c r="I385" i="2" s="1"/>
  <c r="O386" i="2" l="1"/>
  <c r="P386" i="2" s="1"/>
  <c r="N387" i="2"/>
  <c r="Q385" i="2"/>
  <c r="M390" i="2"/>
  <c r="L391" i="2"/>
  <c r="R391" i="2" s="1"/>
  <c r="S391" i="2" s="1"/>
  <c r="T25" i="1" s="1"/>
  <c r="D383" i="2"/>
  <c r="E382" i="2"/>
  <c r="F382" i="2" s="1"/>
  <c r="G381" i="2"/>
  <c r="C385" i="2"/>
  <c r="B386" i="2"/>
  <c r="H386" i="2" s="1"/>
  <c r="I386" i="2" s="1"/>
  <c r="Q386" i="2" l="1"/>
  <c r="O387" i="2"/>
  <c r="P387" i="2" s="1"/>
  <c r="N388" i="2"/>
  <c r="L392" i="2"/>
  <c r="R392" i="2" s="1"/>
  <c r="S392" i="2" s="1"/>
  <c r="M391" i="2"/>
  <c r="G382" i="2"/>
  <c r="D384" i="2"/>
  <c r="E383" i="2"/>
  <c r="F383" i="2" s="1"/>
  <c r="C386" i="2"/>
  <c r="B387" i="2"/>
  <c r="H387" i="2" s="1"/>
  <c r="I387" i="2" s="1"/>
  <c r="O388" i="2" l="1"/>
  <c r="P388" i="2" s="1"/>
  <c r="Q388" i="2" s="1"/>
  <c r="N389" i="2"/>
  <c r="Q387" i="2"/>
  <c r="L393" i="2"/>
  <c r="R393" i="2" s="1"/>
  <c r="S393" i="2" s="1"/>
  <c r="M392" i="2"/>
  <c r="G383" i="2"/>
  <c r="D385" i="2"/>
  <c r="E384" i="2"/>
  <c r="F384" i="2" s="1"/>
  <c r="C387" i="2"/>
  <c r="B388" i="2"/>
  <c r="H388" i="2" s="1"/>
  <c r="I388" i="2" s="1"/>
  <c r="O389" i="2" l="1"/>
  <c r="P389" i="2" s="1"/>
  <c r="N390" i="2"/>
  <c r="L394" i="2"/>
  <c r="R394" i="2" s="1"/>
  <c r="S394" i="2" s="1"/>
  <c r="M393" i="2"/>
  <c r="D386" i="2"/>
  <c r="E385" i="2"/>
  <c r="G384" i="2"/>
  <c r="C388" i="2"/>
  <c r="B389" i="2"/>
  <c r="H389" i="2" s="1"/>
  <c r="I389" i="2" s="1"/>
  <c r="Q389" i="2" l="1"/>
  <c r="O390" i="2"/>
  <c r="P390" i="2" s="1"/>
  <c r="N391" i="2"/>
  <c r="M394" i="2"/>
  <c r="L395" i="2"/>
  <c r="R395" i="2" s="1"/>
  <c r="S395" i="2" s="1"/>
  <c r="F385" i="2"/>
  <c r="G385" i="2" s="1"/>
  <c r="D387" i="2"/>
  <c r="E386" i="2"/>
  <c r="F386" i="2" s="1"/>
  <c r="C389" i="2"/>
  <c r="B390" i="2"/>
  <c r="H390" i="2" s="1"/>
  <c r="I390" i="2" s="1"/>
  <c r="Q390" i="2" l="1"/>
  <c r="O391" i="2"/>
  <c r="P391" i="2" s="1"/>
  <c r="N392" i="2"/>
  <c r="L396" i="2"/>
  <c r="R396" i="2" s="1"/>
  <c r="S396" i="2" s="1"/>
  <c r="M395" i="2"/>
  <c r="G386" i="2"/>
  <c r="D388" i="2"/>
  <c r="E387" i="2"/>
  <c r="F387" i="2" s="1"/>
  <c r="C390" i="2"/>
  <c r="B391" i="2"/>
  <c r="H391" i="2" s="1"/>
  <c r="I391" i="2" s="1"/>
  <c r="O392" i="2" l="1"/>
  <c r="P392" i="2" s="1"/>
  <c r="N393" i="2"/>
  <c r="Q391" i="2"/>
  <c r="S25" i="1" s="1"/>
  <c r="L397" i="2"/>
  <c r="R397" i="2" s="1"/>
  <c r="S397" i="2" s="1"/>
  <c r="M396" i="2"/>
  <c r="G387" i="2"/>
  <c r="D389" i="2"/>
  <c r="E388" i="2"/>
  <c r="F388" i="2" s="1"/>
  <c r="C391" i="2"/>
  <c r="B392" i="2"/>
  <c r="H392" i="2" s="1"/>
  <c r="I392" i="2" s="1"/>
  <c r="Q392" i="2" l="1"/>
  <c r="O393" i="2"/>
  <c r="P393" i="2" s="1"/>
  <c r="N394" i="2"/>
  <c r="L398" i="2"/>
  <c r="R398" i="2" s="1"/>
  <c r="S398" i="2" s="1"/>
  <c r="M397" i="2"/>
  <c r="G388" i="2"/>
  <c r="D390" i="2"/>
  <c r="E389" i="2"/>
  <c r="F389" i="2" s="1"/>
  <c r="C392" i="2"/>
  <c r="B393" i="2"/>
  <c r="H393" i="2" s="1"/>
  <c r="I393" i="2" s="1"/>
  <c r="O394" i="2" l="1"/>
  <c r="P394" i="2" s="1"/>
  <c r="N395" i="2"/>
  <c r="Q393" i="2"/>
  <c r="M398" i="2"/>
  <c r="L399" i="2"/>
  <c r="R399" i="2" s="1"/>
  <c r="S399" i="2" s="1"/>
  <c r="G389" i="2"/>
  <c r="D391" i="2"/>
  <c r="E390" i="2"/>
  <c r="C393" i="2"/>
  <c r="B394" i="2"/>
  <c r="H394" i="2" s="1"/>
  <c r="I394" i="2" s="1"/>
  <c r="Q394" i="2" l="1"/>
  <c r="O395" i="2"/>
  <c r="P395" i="2" s="1"/>
  <c r="N396" i="2"/>
  <c r="M399" i="2"/>
  <c r="L400" i="2"/>
  <c r="R400" i="2" s="1"/>
  <c r="S400" i="2" s="1"/>
  <c r="F390" i="2"/>
  <c r="G390" i="2" s="1"/>
  <c r="D392" i="2"/>
  <c r="E391" i="2"/>
  <c r="F391" i="2" s="1"/>
  <c r="C394" i="2"/>
  <c r="B395" i="2"/>
  <c r="H395" i="2" s="1"/>
  <c r="I395" i="2" s="1"/>
  <c r="O396" i="2" l="1"/>
  <c r="P396" i="2" s="1"/>
  <c r="N397" i="2"/>
  <c r="Q395" i="2"/>
  <c r="L401" i="2"/>
  <c r="R401" i="2" s="1"/>
  <c r="S401" i="2" s="1"/>
  <c r="M400" i="2"/>
  <c r="G391" i="2"/>
  <c r="D393" i="2"/>
  <c r="E392" i="2"/>
  <c r="F392" i="2" s="1"/>
  <c r="C395" i="2"/>
  <c r="B396" i="2"/>
  <c r="H396" i="2" s="1"/>
  <c r="I396" i="2" s="1"/>
  <c r="Q396" i="2" l="1"/>
  <c r="O397" i="2"/>
  <c r="P397" i="2" s="1"/>
  <c r="N398" i="2"/>
  <c r="L402" i="2"/>
  <c r="R402" i="2" s="1"/>
  <c r="S402" i="2" s="1"/>
  <c r="M401" i="2"/>
  <c r="G392" i="2"/>
  <c r="D394" i="2"/>
  <c r="E393" i="2"/>
  <c r="F393" i="2" s="1"/>
  <c r="C396" i="2"/>
  <c r="B397" i="2"/>
  <c r="H397" i="2" s="1"/>
  <c r="I397" i="2" s="1"/>
  <c r="O398" i="2" l="1"/>
  <c r="P398" i="2" s="1"/>
  <c r="N399" i="2"/>
  <c r="Q397" i="2"/>
  <c r="M402" i="2"/>
  <c r="L403" i="2"/>
  <c r="R403" i="2" s="1"/>
  <c r="S403" i="2" s="1"/>
  <c r="G393" i="2"/>
  <c r="D395" i="2"/>
  <c r="E394" i="2"/>
  <c r="F394" i="2" s="1"/>
  <c r="C397" i="2"/>
  <c r="B398" i="2"/>
  <c r="H398" i="2" s="1"/>
  <c r="I398" i="2" s="1"/>
  <c r="O399" i="2" l="1"/>
  <c r="P399" i="2" s="1"/>
  <c r="N400" i="2"/>
  <c r="Q398" i="2"/>
  <c r="M403" i="2"/>
  <c r="L404" i="2"/>
  <c r="R404" i="2" s="1"/>
  <c r="S404" i="2" s="1"/>
  <c r="G394" i="2"/>
  <c r="D396" i="2"/>
  <c r="E395" i="2"/>
  <c r="F395" i="2" s="1"/>
  <c r="C398" i="2"/>
  <c r="B399" i="2"/>
  <c r="H399" i="2" s="1"/>
  <c r="I399" i="2" s="1"/>
  <c r="Q399" i="2" l="1"/>
  <c r="O400" i="2"/>
  <c r="N401" i="2"/>
  <c r="L405" i="2"/>
  <c r="R405" i="2" s="1"/>
  <c r="S405" i="2" s="1"/>
  <c r="M404" i="2"/>
  <c r="D397" i="2"/>
  <c r="E396" i="2"/>
  <c r="F396" i="2" s="1"/>
  <c r="G395" i="2"/>
  <c r="C399" i="2"/>
  <c r="B400" i="2"/>
  <c r="H400" i="2" s="1"/>
  <c r="I400" i="2" s="1"/>
  <c r="P400" i="2" l="1"/>
  <c r="Q400" i="2" s="1"/>
  <c r="O401" i="2"/>
  <c r="P401" i="2" s="1"/>
  <c r="N402" i="2"/>
  <c r="L406" i="2"/>
  <c r="R406" i="2" s="1"/>
  <c r="S406" i="2" s="1"/>
  <c r="M405" i="2"/>
  <c r="G396" i="2"/>
  <c r="D398" i="2"/>
  <c r="E397" i="2"/>
  <c r="F397" i="2" s="1"/>
  <c r="C400" i="2"/>
  <c r="B401" i="2"/>
  <c r="H401" i="2" s="1"/>
  <c r="I401" i="2" s="1"/>
  <c r="Q401" i="2" l="1"/>
  <c r="O402" i="2"/>
  <c r="P402" i="2" s="1"/>
  <c r="Q402" i="2" s="1"/>
  <c r="N403" i="2"/>
  <c r="M406" i="2"/>
  <c r="L407" i="2"/>
  <c r="R407" i="2" s="1"/>
  <c r="S407" i="2" s="1"/>
  <c r="G397" i="2"/>
  <c r="D399" i="2"/>
  <c r="E398" i="2"/>
  <c r="C401" i="2"/>
  <c r="B402" i="2"/>
  <c r="H402" i="2" s="1"/>
  <c r="I402" i="2" s="1"/>
  <c r="O403" i="2" l="1"/>
  <c r="P403" i="2" s="1"/>
  <c r="N404" i="2"/>
  <c r="M407" i="2"/>
  <c r="L408" i="2"/>
  <c r="R408" i="2" s="1"/>
  <c r="S408" i="2" s="1"/>
  <c r="F398" i="2"/>
  <c r="G398" i="2" s="1"/>
  <c r="D400" i="2"/>
  <c r="E399" i="2"/>
  <c r="F399" i="2" s="1"/>
  <c r="C402" i="2"/>
  <c r="B403" i="2"/>
  <c r="H403" i="2" s="1"/>
  <c r="I403" i="2" s="1"/>
  <c r="O404" i="2" l="1"/>
  <c r="P404" i="2" s="1"/>
  <c r="N405" i="2"/>
  <c r="Q403" i="2"/>
  <c r="L409" i="2"/>
  <c r="R409" i="2" s="1"/>
  <c r="S409" i="2" s="1"/>
  <c r="M408" i="2"/>
  <c r="G399" i="2"/>
  <c r="D401" i="2"/>
  <c r="E400" i="2"/>
  <c r="C403" i="2"/>
  <c r="B404" i="2"/>
  <c r="H404" i="2" s="1"/>
  <c r="I404" i="2" s="1"/>
  <c r="O405" i="2" l="1"/>
  <c r="P405" i="2" s="1"/>
  <c r="N406" i="2"/>
  <c r="Q404" i="2"/>
  <c r="L410" i="2"/>
  <c r="R410" i="2" s="1"/>
  <c r="S410" i="2" s="1"/>
  <c r="M409" i="2"/>
  <c r="F400" i="2"/>
  <c r="G400" i="2" s="1"/>
  <c r="D402" i="2"/>
  <c r="E401" i="2"/>
  <c r="F401" i="2" s="1"/>
  <c r="C404" i="2"/>
  <c r="B405" i="2"/>
  <c r="H405" i="2" s="1"/>
  <c r="I405" i="2" s="1"/>
  <c r="Q405" i="2" l="1"/>
  <c r="O406" i="2"/>
  <c r="P406" i="2" s="1"/>
  <c r="N407" i="2"/>
  <c r="M410" i="2"/>
  <c r="L411" i="2"/>
  <c r="R411" i="2" s="1"/>
  <c r="S411" i="2" s="1"/>
  <c r="G401" i="2"/>
  <c r="D403" i="2"/>
  <c r="E402" i="2"/>
  <c r="F402" i="2" s="1"/>
  <c r="C405" i="2"/>
  <c r="B406" i="2"/>
  <c r="H406" i="2" s="1"/>
  <c r="I406" i="2" s="1"/>
  <c r="Q406" i="2" l="1"/>
  <c r="O407" i="2"/>
  <c r="P407" i="2" s="1"/>
  <c r="N408" i="2"/>
  <c r="M411" i="2"/>
  <c r="L412" i="2"/>
  <c r="R412" i="2" s="1"/>
  <c r="S412" i="2" s="1"/>
  <c r="D404" i="2"/>
  <c r="E403" i="2"/>
  <c r="F403" i="2" s="1"/>
  <c r="G402" i="2"/>
  <c r="C406" i="2"/>
  <c r="B407" i="2"/>
  <c r="H407" i="2" s="1"/>
  <c r="I407" i="2" s="1"/>
  <c r="Q407" i="2" l="1"/>
  <c r="O408" i="2"/>
  <c r="P408" i="2" s="1"/>
  <c r="N409" i="2"/>
  <c r="L413" i="2"/>
  <c r="R413" i="2" s="1"/>
  <c r="S413" i="2" s="1"/>
  <c r="M412" i="2"/>
  <c r="G403" i="2"/>
  <c r="D405" i="2"/>
  <c r="E404" i="2"/>
  <c r="F404" i="2" s="1"/>
  <c r="C407" i="2"/>
  <c r="B408" i="2"/>
  <c r="H408" i="2" s="1"/>
  <c r="I408" i="2" s="1"/>
  <c r="Q408" i="2" l="1"/>
  <c r="O409" i="2"/>
  <c r="P409" i="2" s="1"/>
  <c r="N410" i="2"/>
  <c r="L414" i="2"/>
  <c r="R414" i="2" s="1"/>
  <c r="S414" i="2" s="1"/>
  <c r="M413" i="2"/>
  <c r="D406" i="2"/>
  <c r="E405" i="2"/>
  <c r="F405" i="2" s="1"/>
  <c r="G404" i="2"/>
  <c r="C408" i="2"/>
  <c r="B409" i="2"/>
  <c r="H409" i="2" s="1"/>
  <c r="I409" i="2" s="1"/>
  <c r="Q409" i="2" l="1"/>
  <c r="O410" i="2"/>
  <c r="P410" i="2" s="1"/>
  <c r="N411" i="2"/>
  <c r="M414" i="2"/>
  <c r="L415" i="2"/>
  <c r="R415" i="2" s="1"/>
  <c r="S415" i="2" s="1"/>
  <c r="G405" i="2"/>
  <c r="D407" i="2"/>
  <c r="E406" i="2"/>
  <c r="F406" i="2" s="1"/>
  <c r="C409" i="2"/>
  <c r="B410" i="2"/>
  <c r="H410" i="2" s="1"/>
  <c r="I410" i="2" s="1"/>
  <c r="Q410" i="2" l="1"/>
  <c r="O411" i="2"/>
  <c r="P411" i="2"/>
  <c r="N412" i="2"/>
  <c r="M415" i="2"/>
  <c r="L416" i="2"/>
  <c r="R416" i="2" s="1"/>
  <c r="S416" i="2" s="1"/>
  <c r="G406" i="2"/>
  <c r="D408" i="2"/>
  <c r="E407" i="2"/>
  <c r="F407" i="2" s="1"/>
  <c r="C410" i="2"/>
  <c r="B411" i="2"/>
  <c r="H411" i="2" s="1"/>
  <c r="I411" i="2" s="1"/>
  <c r="Q411" i="2" l="1"/>
  <c r="O412" i="2"/>
  <c r="P412" i="2" s="1"/>
  <c r="N413" i="2"/>
  <c r="L417" i="2"/>
  <c r="R417" i="2" s="1"/>
  <c r="S417" i="2" s="1"/>
  <c r="M416" i="2"/>
  <c r="G407" i="2"/>
  <c r="D409" i="2"/>
  <c r="E408" i="2"/>
  <c r="F408" i="2" s="1"/>
  <c r="C411" i="2"/>
  <c r="B412" i="2"/>
  <c r="H412" i="2" s="1"/>
  <c r="I412" i="2" s="1"/>
  <c r="Q412" i="2" l="1"/>
  <c r="O413" i="2"/>
  <c r="P413" i="2"/>
  <c r="N414" i="2"/>
  <c r="L418" i="2"/>
  <c r="R418" i="2" s="1"/>
  <c r="S418" i="2" s="1"/>
  <c r="M417" i="2"/>
  <c r="D410" i="2"/>
  <c r="E409" i="2"/>
  <c r="F409" i="2" s="1"/>
  <c r="G408" i="2"/>
  <c r="C412" i="2"/>
  <c r="B413" i="2"/>
  <c r="H413" i="2" s="1"/>
  <c r="I413" i="2" s="1"/>
  <c r="Q413" i="2" l="1"/>
  <c r="O414" i="2"/>
  <c r="P414" i="2" s="1"/>
  <c r="N415" i="2"/>
  <c r="M418" i="2"/>
  <c r="L419" i="2"/>
  <c r="R419" i="2" s="1"/>
  <c r="S419" i="2" s="1"/>
  <c r="G409" i="2"/>
  <c r="D411" i="2"/>
  <c r="E410" i="2"/>
  <c r="F410" i="2" s="1"/>
  <c r="C413" i="2"/>
  <c r="B414" i="2"/>
  <c r="H414" i="2" s="1"/>
  <c r="I414" i="2" s="1"/>
  <c r="Q414" i="2" l="1"/>
  <c r="O415" i="2"/>
  <c r="P415" i="2" s="1"/>
  <c r="N416" i="2"/>
  <c r="M419" i="2"/>
  <c r="L420" i="2"/>
  <c r="R420" i="2" s="1"/>
  <c r="S420" i="2" s="1"/>
  <c r="D412" i="2"/>
  <c r="E411" i="2"/>
  <c r="F411" i="2" s="1"/>
  <c r="G410" i="2"/>
  <c r="C414" i="2"/>
  <c r="B415" i="2"/>
  <c r="H415" i="2" s="1"/>
  <c r="I415" i="2" s="1"/>
  <c r="Q415" i="2" l="1"/>
  <c r="O416" i="2"/>
  <c r="P416" i="2"/>
  <c r="N417" i="2"/>
  <c r="L421" i="2"/>
  <c r="R421" i="2" s="1"/>
  <c r="S421" i="2" s="1"/>
  <c r="T26" i="1" s="1"/>
  <c r="M420" i="2"/>
  <c r="G411" i="2"/>
  <c r="D413" i="2"/>
  <c r="E412" i="2"/>
  <c r="F412" i="2" s="1"/>
  <c r="C415" i="2"/>
  <c r="B416" i="2"/>
  <c r="H416" i="2" s="1"/>
  <c r="I416" i="2" s="1"/>
  <c r="Q416" i="2" l="1"/>
  <c r="O417" i="2"/>
  <c r="P417" i="2" s="1"/>
  <c r="N418" i="2"/>
  <c r="L422" i="2"/>
  <c r="R422" i="2" s="1"/>
  <c r="S422" i="2" s="1"/>
  <c r="M421" i="2"/>
  <c r="D414" i="2"/>
  <c r="E413" i="2"/>
  <c r="F413" i="2" s="1"/>
  <c r="G412" i="2"/>
  <c r="C416" i="2"/>
  <c r="B417" i="2"/>
  <c r="H417" i="2" s="1"/>
  <c r="I417" i="2" s="1"/>
  <c r="Q417" i="2" l="1"/>
  <c r="O418" i="2"/>
  <c r="P418" i="2" s="1"/>
  <c r="Q418" i="2" s="1"/>
  <c r="N419" i="2"/>
  <c r="M422" i="2"/>
  <c r="L423" i="2"/>
  <c r="R423" i="2" s="1"/>
  <c r="S423" i="2" s="1"/>
  <c r="D415" i="2"/>
  <c r="E414" i="2"/>
  <c r="F414" i="2" s="1"/>
  <c r="G413" i="2"/>
  <c r="C417" i="2"/>
  <c r="B418" i="2"/>
  <c r="H418" i="2" s="1"/>
  <c r="I418" i="2" s="1"/>
  <c r="O419" i="2" l="1"/>
  <c r="P419" i="2" s="1"/>
  <c r="N420" i="2"/>
  <c r="M423" i="2"/>
  <c r="L424" i="2"/>
  <c r="R424" i="2" s="1"/>
  <c r="S424" i="2" s="1"/>
  <c r="G414" i="2"/>
  <c r="D416" i="2"/>
  <c r="E415" i="2"/>
  <c r="C418" i="2"/>
  <c r="B419" i="2"/>
  <c r="H419" i="2" s="1"/>
  <c r="I419" i="2" s="1"/>
  <c r="Q419" i="2" l="1"/>
  <c r="O420" i="2"/>
  <c r="P420" i="2"/>
  <c r="N421" i="2"/>
  <c r="L425" i="2"/>
  <c r="R425" i="2" s="1"/>
  <c r="S425" i="2" s="1"/>
  <c r="M424" i="2"/>
  <c r="F415" i="2"/>
  <c r="G415" i="2" s="1"/>
  <c r="D417" i="2"/>
  <c r="E416" i="2"/>
  <c r="F416" i="2" s="1"/>
  <c r="C419" i="2"/>
  <c r="B420" i="2"/>
  <c r="H420" i="2" s="1"/>
  <c r="I420" i="2" s="1"/>
  <c r="O421" i="2" l="1"/>
  <c r="P421" i="2" s="1"/>
  <c r="N422" i="2"/>
  <c r="Q420" i="2"/>
  <c r="L426" i="2"/>
  <c r="R426" i="2" s="1"/>
  <c r="S426" i="2" s="1"/>
  <c r="M425" i="2"/>
  <c r="G416" i="2"/>
  <c r="D418" i="2"/>
  <c r="E417" i="2"/>
  <c r="C420" i="2"/>
  <c r="B421" i="2"/>
  <c r="H421" i="2" s="1"/>
  <c r="I421" i="2" s="1"/>
  <c r="Q421" i="2" l="1"/>
  <c r="S26" i="1" s="1"/>
  <c r="O422" i="2"/>
  <c r="P422" i="2" s="1"/>
  <c r="Q422" i="2" s="1"/>
  <c r="N423" i="2"/>
  <c r="M426" i="2"/>
  <c r="L427" i="2"/>
  <c r="R427" i="2" s="1"/>
  <c r="S427" i="2" s="1"/>
  <c r="F417" i="2"/>
  <c r="G417" i="2" s="1"/>
  <c r="D419" i="2"/>
  <c r="E418" i="2"/>
  <c r="F418" i="2" s="1"/>
  <c r="C421" i="2"/>
  <c r="B422" i="2"/>
  <c r="H422" i="2" s="1"/>
  <c r="I422" i="2" s="1"/>
  <c r="O423" i="2" l="1"/>
  <c r="P423" i="2" s="1"/>
  <c r="N424" i="2"/>
  <c r="M427" i="2"/>
  <c r="L428" i="2"/>
  <c r="R428" i="2" s="1"/>
  <c r="S428" i="2" s="1"/>
  <c r="G418" i="2"/>
  <c r="D420" i="2"/>
  <c r="E419" i="2"/>
  <c r="F419" i="2" s="1"/>
  <c r="C422" i="2"/>
  <c r="B423" i="2"/>
  <c r="H423" i="2" s="1"/>
  <c r="I423" i="2" s="1"/>
  <c r="Q423" i="2" l="1"/>
  <c r="O424" i="2"/>
  <c r="P424" i="2" s="1"/>
  <c r="N425" i="2"/>
  <c r="L429" i="2"/>
  <c r="R429" i="2" s="1"/>
  <c r="S429" i="2" s="1"/>
  <c r="M428" i="2"/>
  <c r="G419" i="2"/>
  <c r="D421" i="2"/>
  <c r="E420" i="2"/>
  <c r="F420" i="2" s="1"/>
  <c r="C423" i="2"/>
  <c r="B424" i="2"/>
  <c r="H424" i="2" s="1"/>
  <c r="I424" i="2" s="1"/>
  <c r="O425" i="2" l="1"/>
  <c r="P425" i="2" s="1"/>
  <c r="N426" i="2"/>
  <c r="Q424" i="2"/>
  <c r="L430" i="2"/>
  <c r="R430" i="2" s="1"/>
  <c r="S430" i="2" s="1"/>
  <c r="M429" i="2"/>
  <c r="D422" i="2"/>
  <c r="E421" i="2"/>
  <c r="F421" i="2" s="1"/>
  <c r="G420" i="2"/>
  <c r="C424" i="2"/>
  <c r="B425" i="2"/>
  <c r="H425" i="2" s="1"/>
  <c r="I425" i="2" s="1"/>
  <c r="Q425" i="2" l="1"/>
  <c r="O426" i="2"/>
  <c r="P426" i="2"/>
  <c r="N427" i="2"/>
  <c r="M430" i="2"/>
  <c r="L431" i="2"/>
  <c r="R431" i="2" s="1"/>
  <c r="S431" i="2" s="1"/>
  <c r="G421" i="2"/>
  <c r="D423" i="2"/>
  <c r="E422" i="2"/>
  <c r="C425" i="2"/>
  <c r="B426" i="2"/>
  <c r="H426" i="2" s="1"/>
  <c r="I426" i="2" s="1"/>
  <c r="Q426" i="2" l="1"/>
  <c r="O427" i="2"/>
  <c r="P427" i="2" s="1"/>
  <c r="N428" i="2"/>
  <c r="M431" i="2"/>
  <c r="L432" i="2"/>
  <c r="R432" i="2" s="1"/>
  <c r="S432" i="2" s="1"/>
  <c r="F422" i="2"/>
  <c r="G422" i="2" s="1"/>
  <c r="D424" i="2"/>
  <c r="E423" i="2"/>
  <c r="F423" i="2" s="1"/>
  <c r="C426" i="2"/>
  <c r="B427" i="2"/>
  <c r="H427" i="2" s="1"/>
  <c r="I427" i="2" s="1"/>
  <c r="O428" i="2" l="1"/>
  <c r="P428" i="2" s="1"/>
  <c r="N429" i="2"/>
  <c r="Q427" i="2"/>
  <c r="L433" i="2"/>
  <c r="R433" i="2" s="1"/>
  <c r="S433" i="2" s="1"/>
  <c r="M432" i="2"/>
  <c r="G423" i="2"/>
  <c r="D425" i="2"/>
  <c r="E424" i="2"/>
  <c r="F424" i="2" s="1"/>
  <c r="C427" i="2"/>
  <c r="B428" i="2"/>
  <c r="H428" i="2" s="1"/>
  <c r="I428" i="2" s="1"/>
  <c r="O429" i="2" l="1"/>
  <c r="P429" i="2" s="1"/>
  <c r="N430" i="2"/>
  <c r="Q428" i="2"/>
  <c r="L434" i="2"/>
  <c r="R434" i="2" s="1"/>
  <c r="S434" i="2" s="1"/>
  <c r="M433" i="2"/>
  <c r="G424" i="2"/>
  <c r="D426" i="2"/>
  <c r="E425" i="2"/>
  <c r="F425" i="2" s="1"/>
  <c r="C428" i="2"/>
  <c r="B429" i="2"/>
  <c r="H429" i="2" s="1"/>
  <c r="I429" i="2" s="1"/>
  <c r="Q429" i="2" l="1"/>
  <c r="O430" i="2"/>
  <c r="P430" i="2" s="1"/>
  <c r="N431" i="2"/>
  <c r="M434" i="2"/>
  <c r="L435" i="2"/>
  <c r="R435" i="2" s="1"/>
  <c r="S435" i="2" s="1"/>
  <c r="D427" i="2"/>
  <c r="E426" i="2"/>
  <c r="F426" i="2" s="1"/>
  <c r="G425" i="2"/>
  <c r="C429" i="2"/>
  <c r="B430" i="2"/>
  <c r="H430" i="2" s="1"/>
  <c r="I430" i="2" s="1"/>
  <c r="O431" i="2" l="1"/>
  <c r="P431" i="2" s="1"/>
  <c r="N432" i="2"/>
  <c r="Q430" i="2"/>
  <c r="M435" i="2"/>
  <c r="L436" i="2"/>
  <c r="R436" i="2" s="1"/>
  <c r="S436" i="2" s="1"/>
  <c r="G426" i="2"/>
  <c r="D428" i="2"/>
  <c r="E427" i="2"/>
  <c r="F427" i="2" s="1"/>
  <c r="C430" i="2"/>
  <c r="B431" i="2"/>
  <c r="H431" i="2" s="1"/>
  <c r="I431" i="2" s="1"/>
  <c r="Q431" i="2" l="1"/>
  <c r="O432" i="2"/>
  <c r="P432" i="2" s="1"/>
  <c r="N433" i="2"/>
  <c r="L437" i="2"/>
  <c r="R437" i="2" s="1"/>
  <c r="S437" i="2" s="1"/>
  <c r="M436" i="2"/>
  <c r="D429" i="2"/>
  <c r="E428" i="2"/>
  <c r="F428" i="2" s="1"/>
  <c r="G427" i="2"/>
  <c r="C431" i="2"/>
  <c r="B432" i="2"/>
  <c r="H432" i="2" s="1"/>
  <c r="I432" i="2" s="1"/>
  <c r="O433" i="2" l="1"/>
  <c r="P433" i="2" s="1"/>
  <c r="N434" i="2"/>
  <c r="Q432" i="2"/>
  <c r="L438" i="2"/>
  <c r="R438" i="2" s="1"/>
  <c r="S438" i="2" s="1"/>
  <c r="M437" i="2"/>
  <c r="G428" i="2"/>
  <c r="D430" i="2"/>
  <c r="E429" i="2"/>
  <c r="F429" i="2" s="1"/>
  <c r="C432" i="2"/>
  <c r="B433" i="2"/>
  <c r="H433" i="2" s="1"/>
  <c r="I433" i="2" s="1"/>
  <c r="Q433" i="2" l="1"/>
  <c r="O434" i="2"/>
  <c r="P434" i="2"/>
  <c r="N435" i="2"/>
  <c r="M438" i="2"/>
  <c r="L439" i="2"/>
  <c r="R439" i="2" s="1"/>
  <c r="S439" i="2" s="1"/>
  <c r="G429" i="2"/>
  <c r="D431" i="2"/>
  <c r="E430" i="2"/>
  <c r="C433" i="2"/>
  <c r="B434" i="2"/>
  <c r="H434" i="2" s="1"/>
  <c r="I434" i="2" s="1"/>
  <c r="Q434" i="2" l="1"/>
  <c r="O435" i="2"/>
  <c r="P435" i="2" s="1"/>
  <c r="N436" i="2"/>
  <c r="M439" i="2"/>
  <c r="L440" i="2"/>
  <c r="R440" i="2" s="1"/>
  <c r="S440" i="2" s="1"/>
  <c r="F430" i="2"/>
  <c r="G430" i="2" s="1"/>
  <c r="D432" i="2"/>
  <c r="E431" i="2"/>
  <c r="F431" i="2" s="1"/>
  <c r="C434" i="2"/>
  <c r="B435" i="2"/>
  <c r="H435" i="2" s="1"/>
  <c r="I435" i="2" s="1"/>
  <c r="Q435" i="2" l="1"/>
  <c r="O436" i="2"/>
  <c r="P436" i="2" s="1"/>
  <c r="N437" i="2"/>
  <c r="L441" i="2"/>
  <c r="R441" i="2" s="1"/>
  <c r="S441" i="2" s="1"/>
  <c r="M440" i="2"/>
  <c r="G431" i="2"/>
  <c r="D433" i="2"/>
  <c r="E432" i="2"/>
  <c r="F432" i="2" s="1"/>
  <c r="C435" i="2"/>
  <c r="B436" i="2"/>
  <c r="H436" i="2" s="1"/>
  <c r="I436" i="2" s="1"/>
  <c r="O437" i="2" l="1"/>
  <c r="P437" i="2" s="1"/>
  <c r="N438" i="2"/>
  <c r="Q436" i="2"/>
  <c r="L442" i="2"/>
  <c r="R442" i="2" s="1"/>
  <c r="S442" i="2" s="1"/>
  <c r="M441" i="2"/>
  <c r="G432" i="2"/>
  <c r="D434" i="2"/>
  <c r="E433" i="2"/>
  <c r="F433" i="2" s="1"/>
  <c r="C436" i="2"/>
  <c r="B437" i="2"/>
  <c r="H437" i="2" s="1"/>
  <c r="I437" i="2" s="1"/>
  <c r="Q437" i="2" l="1"/>
  <c r="O438" i="2"/>
  <c r="P438" i="2" s="1"/>
  <c r="N439" i="2"/>
  <c r="M442" i="2"/>
  <c r="L443" i="2"/>
  <c r="R443" i="2" s="1"/>
  <c r="S443" i="2" s="1"/>
  <c r="G433" i="2"/>
  <c r="D435" i="2"/>
  <c r="E434" i="2"/>
  <c r="F434" i="2" s="1"/>
  <c r="C437" i="2"/>
  <c r="B438" i="2"/>
  <c r="H438" i="2" s="1"/>
  <c r="I438" i="2" s="1"/>
  <c r="O439" i="2" l="1"/>
  <c r="P439" i="2" s="1"/>
  <c r="N440" i="2"/>
  <c r="Q438" i="2"/>
  <c r="M443" i="2"/>
  <c r="L444" i="2"/>
  <c r="R444" i="2" s="1"/>
  <c r="S444" i="2" s="1"/>
  <c r="G434" i="2"/>
  <c r="D436" i="2"/>
  <c r="E435" i="2"/>
  <c r="F435" i="2" s="1"/>
  <c r="C438" i="2"/>
  <c r="B439" i="2"/>
  <c r="H439" i="2" s="1"/>
  <c r="I439" i="2" s="1"/>
  <c r="O440" i="2" l="1"/>
  <c r="P440" i="2" s="1"/>
  <c r="Q440" i="2" s="1"/>
  <c r="N441" i="2"/>
  <c r="Q439" i="2"/>
  <c r="L445" i="2"/>
  <c r="R445" i="2" s="1"/>
  <c r="S445" i="2" s="1"/>
  <c r="M444" i="2"/>
  <c r="G435" i="2"/>
  <c r="D437" i="2"/>
  <c r="E436" i="2"/>
  <c r="F436" i="2" s="1"/>
  <c r="C439" i="2"/>
  <c r="B440" i="2"/>
  <c r="O441" i="2" l="1"/>
  <c r="P441" i="2" s="1"/>
  <c r="N442" i="2"/>
  <c r="L446" i="2"/>
  <c r="R446" i="2" s="1"/>
  <c r="S446" i="2" s="1"/>
  <c r="M445" i="2"/>
  <c r="B441" i="2"/>
  <c r="H441" i="2" s="1"/>
  <c r="I441" i="2" s="1"/>
  <c r="H440" i="2"/>
  <c r="I440" i="2" s="1"/>
  <c r="G436" i="2"/>
  <c r="D438" i="2"/>
  <c r="E437" i="2"/>
  <c r="F437" i="2" s="1"/>
  <c r="C440" i="2"/>
  <c r="Q441" i="2" l="1"/>
  <c r="O442" i="2"/>
  <c r="P442" i="2" s="1"/>
  <c r="Q442" i="2" s="1"/>
  <c r="N443" i="2"/>
  <c r="M446" i="2"/>
  <c r="L447" i="2"/>
  <c r="R447" i="2" s="1"/>
  <c r="S447" i="2" s="1"/>
  <c r="B442" i="2"/>
  <c r="H442" i="2" s="1"/>
  <c r="I442" i="2" s="1"/>
  <c r="C441" i="2"/>
  <c r="D439" i="2"/>
  <c r="E438" i="2"/>
  <c r="F438" i="2" s="1"/>
  <c r="G437" i="2"/>
  <c r="O443" i="2" l="1"/>
  <c r="P443" i="2" s="1"/>
  <c r="N444" i="2"/>
  <c r="M447" i="2"/>
  <c r="L448" i="2"/>
  <c r="R448" i="2" s="1"/>
  <c r="S448" i="2" s="1"/>
  <c r="C442" i="2"/>
  <c r="B443" i="2"/>
  <c r="H443" i="2" s="1"/>
  <c r="I443" i="2" s="1"/>
  <c r="G438" i="2"/>
  <c r="D440" i="2"/>
  <c r="E439" i="2"/>
  <c r="F439" i="2" s="1"/>
  <c r="C443" i="2"/>
  <c r="Q443" i="2" l="1"/>
  <c r="O444" i="2"/>
  <c r="P444" i="2"/>
  <c r="N445" i="2"/>
  <c r="L449" i="2"/>
  <c r="R449" i="2" s="1"/>
  <c r="S449" i="2" s="1"/>
  <c r="M448" i="2"/>
  <c r="B444" i="2"/>
  <c r="H444" i="2" s="1"/>
  <c r="I444" i="2" s="1"/>
  <c r="G439" i="2"/>
  <c r="D441" i="2"/>
  <c r="E440" i="2"/>
  <c r="F440" i="2" s="1"/>
  <c r="O445" i="2" l="1"/>
  <c r="P445" i="2" s="1"/>
  <c r="N446" i="2"/>
  <c r="Q444" i="2"/>
  <c r="C444" i="2"/>
  <c r="L450" i="2"/>
  <c r="R450" i="2" s="1"/>
  <c r="S450" i="2" s="1"/>
  <c r="M449" i="2"/>
  <c r="B445" i="2"/>
  <c r="H445" i="2" s="1"/>
  <c r="I445" i="2" s="1"/>
  <c r="G440" i="2"/>
  <c r="D442" i="2"/>
  <c r="E441" i="2"/>
  <c r="F441" i="2" s="1"/>
  <c r="Q445" i="2" l="1"/>
  <c r="O446" i="2"/>
  <c r="P446" i="2" s="1"/>
  <c r="N447" i="2"/>
  <c r="C445" i="2"/>
  <c r="M450" i="2"/>
  <c r="L451" i="2"/>
  <c r="R451" i="2" s="1"/>
  <c r="S451" i="2" s="1"/>
  <c r="T27" i="1" s="1"/>
  <c r="B446" i="2"/>
  <c r="H446" i="2" s="1"/>
  <c r="I446" i="2" s="1"/>
  <c r="G441" i="2"/>
  <c r="D443" i="2"/>
  <c r="E442" i="2"/>
  <c r="C446" i="2"/>
  <c r="Q446" i="2" l="1"/>
  <c r="O447" i="2"/>
  <c r="P447" i="2" s="1"/>
  <c r="Q447" i="2" s="1"/>
  <c r="N448" i="2"/>
  <c r="M451" i="2"/>
  <c r="L452" i="2"/>
  <c r="R452" i="2" s="1"/>
  <c r="S452" i="2" s="1"/>
  <c r="B447" i="2"/>
  <c r="H447" i="2" s="1"/>
  <c r="I447" i="2" s="1"/>
  <c r="F442" i="2"/>
  <c r="G442" i="2" s="1"/>
  <c r="D444" i="2"/>
  <c r="E443" i="2"/>
  <c r="F443" i="2" s="1"/>
  <c r="C447" i="2"/>
  <c r="O448" i="2" l="1"/>
  <c r="P448" i="2" s="1"/>
  <c r="N449" i="2"/>
  <c r="L453" i="2"/>
  <c r="R453" i="2" s="1"/>
  <c r="S453" i="2" s="1"/>
  <c r="M452" i="2"/>
  <c r="B448" i="2"/>
  <c r="H448" i="2" s="1"/>
  <c r="I448" i="2" s="1"/>
  <c r="D445" i="2"/>
  <c r="E444" i="2"/>
  <c r="F444" i="2" s="1"/>
  <c r="G443" i="2"/>
  <c r="O449" i="2" l="1"/>
  <c r="P449" i="2" s="1"/>
  <c r="N450" i="2"/>
  <c r="Q448" i="2"/>
  <c r="L454" i="2"/>
  <c r="R454" i="2" s="1"/>
  <c r="S454" i="2" s="1"/>
  <c r="M453" i="2"/>
  <c r="C448" i="2"/>
  <c r="B449" i="2"/>
  <c r="H449" i="2" s="1"/>
  <c r="I449" i="2" s="1"/>
  <c r="G444" i="2"/>
  <c r="D446" i="2"/>
  <c r="E445" i="2"/>
  <c r="F445" i="2" s="1"/>
  <c r="C449" i="2"/>
  <c r="Q449" i="2" l="1"/>
  <c r="O450" i="2"/>
  <c r="P450" i="2" s="1"/>
  <c r="N451" i="2"/>
  <c r="B450" i="2"/>
  <c r="H450" i="2" s="1"/>
  <c r="I450" i="2" s="1"/>
  <c r="M454" i="2"/>
  <c r="L455" i="2"/>
  <c r="R455" i="2" s="1"/>
  <c r="S455" i="2" s="1"/>
  <c r="G445" i="2"/>
  <c r="D447" i="2"/>
  <c r="E446" i="2"/>
  <c r="F446" i="2" s="1"/>
  <c r="Q450" i="2" l="1"/>
  <c r="O451" i="2"/>
  <c r="P451" i="2" s="1"/>
  <c r="N452" i="2"/>
  <c r="B451" i="2"/>
  <c r="H451" i="2" s="1"/>
  <c r="I451" i="2" s="1"/>
  <c r="C450" i="2"/>
  <c r="M455" i="2"/>
  <c r="L456" i="2"/>
  <c r="R456" i="2" s="1"/>
  <c r="S456" i="2" s="1"/>
  <c r="G446" i="2"/>
  <c r="D448" i="2"/>
  <c r="E447" i="2"/>
  <c r="F447" i="2" s="1"/>
  <c r="Q451" i="2" l="1"/>
  <c r="S27" i="1" s="1"/>
  <c r="O452" i="2"/>
  <c r="P452" i="2" s="1"/>
  <c r="N453" i="2"/>
  <c r="B452" i="2"/>
  <c r="H452" i="2" s="1"/>
  <c r="I452" i="2" s="1"/>
  <c r="C451" i="2"/>
  <c r="L457" i="2"/>
  <c r="R457" i="2" s="1"/>
  <c r="S457" i="2" s="1"/>
  <c r="M456" i="2"/>
  <c r="G447" i="2"/>
  <c r="D449" i="2"/>
  <c r="E448" i="2"/>
  <c r="O453" i="2" l="1"/>
  <c r="P453" i="2" s="1"/>
  <c r="N454" i="2"/>
  <c r="Q452" i="2"/>
  <c r="B453" i="2"/>
  <c r="H453" i="2" s="1"/>
  <c r="I453" i="2" s="1"/>
  <c r="C452" i="2"/>
  <c r="L458" i="2"/>
  <c r="R458" i="2" s="1"/>
  <c r="S458" i="2" s="1"/>
  <c r="M457" i="2"/>
  <c r="F448" i="2"/>
  <c r="G448" i="2" s="1"/>
  <c r="D450" i="2"/>
  <c r="E449" i="2"/>
  <c r="F449" i="2" s="1"/>
  <c r="Q453" i="2" l="1"/>
  <c r="O454" i="2"/>
  <c r="P454" i="2"/>
  <c r="N455" i="2"/>
  <c r="B454" i="2"/>
  <c r="H454" i="2" s="1"/>
  <c r="I454" i="2" s="1"/>
  <c r="C453" i="2"/>
  <c r="M458" i="2"/>
  <c r="L459" i="2"/>
  <c r="R459" i="2" s="1"/>
  <c r="S459" i="2" s="1"/>
  <c r="G449" i="2"/>
  <c r="D451" i="2"/>
  <c r="E450" i="2"/>
  <c r="O455" i="2" l="1"/>
  <c r="P455" i="2" s="1"/>
  <c r="N456" i="2"/>
  <c r="Q454" i="2"/>
  <c r="B455" i="2"/>
  <c r="H455" i="2" s="1"/>
  <c r="I455" i="2" s="1"/>
  <c r="C454" i="2"/>
  <c r="M459" i="2"/>
  <c r="L460" i="2"/>
  <c r="R460" i="2" s="1"/>
  <c r="S460" i="2" s="1"/>
  <c r="F450" i="2"/>
  <c r="G450" i="2" s="1"/>
  <c r="D452" i="2"/>
  <c r="E451" i="2"/>
  <c r="F451" i="2" s="1"/>
  <c r="Q455" i="2" l="1"/>
  <c r="O456" i="2"/>
  <c r="P456" i="2" s="1"/>
  <c r="N457" i="2"/>
  <c r="B456" i="2"/>
  <c r="H456" i="2" s="1"/>
  <c r="I456" i="2" s="1"/>
  <c r="C455" i="2"/>
  <c r="L461" i="2"/>
  <c r="R461" i="2" s="1"/>
  <c r="S461" i="2" s="1"/>
  <c r="M460" i="2"/>
  <c r="G451" i="2"/>
  <c r="D453" i="2"/>
  <c r="E452" i="2"/>
  <c r="C456" i="2"/>
  <c r="Q456" i="2" l="1"/>
  <c r="O457" i="2"/>
  <c r="P457" i="2" s="1"/>
  <c r="N458" i="2"/>
  <c r="B457" i="2"/>
  <c r="H457" i="2" s="1"/>
  <c r="I457" i="2" s="1"/>
  <c r="L462" i="2"/>
  <c r="R462" i="2" s="1"/>
  <c r="S462" i="2" s="1"/>
  <c r="M461" i="2"/>
  <c r="F452" i="2"/>
  <c r="G452" i="2" s="1"/>
  <c r="D454" i="2"/>
  <c r="E453" i="2"/>
  <c r="F453" i="2" s="1"/>
  <c r="C457" i="2"/>
  <c r="Q457" i="2" l="1"/>
  <c r="O458" i="2"/>
  <c r="P458" i="2" s="1"/>
  <c r="Q458" i="2" s="1"/>
  <c r="N459" i="2"/>
  <c r="B458" i="2"/>
  <c r="H458" i="2" s="1"/>
  <c r="I458" i="2" s="1"/>
  <c r="M462" i="2"/>
  <c r="L463" i="2"/>
  <c r="R463" i="2" s="1"/>
  <c r="S463" i="2" s="1"/>
  <c r="G453" i="2"/>
  <c r="D455" i="2"/>
  <c r="E454" i="2"/>
  <c r="F454" i="2" s="1"/>
  <c r="O459" i="2" l="1"/>
  <c r="P459" i="2" s="1"/>
  <c r="N460" i="2"/>
  <c r="C458" i="2"/>
  <c r="B459" i="2"/>
  <c r="H459" i="2" s="1"/>
  <c r="I459" i="2" s="1"/>
  <c r="M463" i="2"/>
  <c r="L464" i="2"/>
  <c r="R464" i="2" s="1"/>
  <c r="S464" i="2" s="1"/>
  <c r="D456" i="2"/>
  <c r="E455" i="2"/>
  <c r="F455" i="2" s="1"/>
  <c r="G454" i="2"/>
  <c r="C459" i="2"/>
  <c r="Q459" i="2" l="1"/>
  <c r="O460" i="2"/>
  <c r="P460" i="2" s="1"/>
  <c r="N461" i="2"/>
  <c r="B460" i="2"/>
  <c r="H460" i="2" s="1"/>
  <c r="I460" i="2" s="1"/>
  <c r="L465" i="2"/>
  <c r="R465" i="2" s="1"/>
  <c r="S465" i="2" s="1"/>
  <c r="M464" i="2"/>
  <c r="G455" i="2"/>
  <c r="D457" i="2"/>
  <c r="E456" i="2"/>
  <c r="F456" i="2" s="1"/>
  <c r="C460" i="2"/>
  <c r="O461" i="2" l="1"/>
  <c r="P461" i="2" s="1"/>
  <c r="N462" i="2"/>
  <c r="Q460" i="2"/>
  <c r="B461" i="2"/>
  <c r="H461" i="2" s="1"/>
  <c r="I461" i="2" s="1"/>
  <c r="L466" i="2"/>
  <c r="R466" i="2" s="1"/>
  <c r="S466" i="2" s="1"/>
  <c r="M465" i="2"/>
  <c r="G456" i="2"/>
  <c r="D458" i="2"/>
  <c r="E457" i="2"/>
  <c r="Q461" i="2" l="1"/>
  <c r="O462" i="2"/>
  <c r="P462" i="2"/>
  <c r="N463" i="2"/>
  <c r="C461" i="2"/>
  <c r="B462" i="2"/>
  <c r="H462" i="2" s="1"/>
  <c r="I462" i="2" s="1"/>
  <c r="M466" i="2"/>
  <c r="L467" i="2"/>
  <c r="R467" i="2" s="1"/>
  <c r="S467" i="2" s="1"/>
  <c r="F457" i="2"/>
  <c r="G457" i="2" s="1"/>
  <c r="D459" i="2"/>
  <c r="E458" i="2"/>
  <c r="F458" i="2" s="1"/>
  <c r="C462" i="2"/>
  <c r="O463" i="2" l="1"/>
  <c r="P463" i="2" s="1"/>
  <c r="N464" i="2"/>
  <c r="Q462" i="2"/>
  <c r="B463" i="2"/>
  <c r="H463" i="2" s="1"/>
  <c r="I463" i="2" s="1"/>
  <c r="M467" i="2"/>
  <c r="L468" i="2"/>
  <c r="R468" i="2" s="1"/>
  <c r="S468" i="2" s="1"/>
  <c r="G458" i="2"/>
  <c r="D460" i="2"/>
  <c r="E459" i="2"/>
  <c r="F459" i="2" s="1"/>
  <c r="C463" i="2"/>
  <c r="Q463" i="2" l="1"/>
  <c r="O464" i="2"/>
  <c r="P464" i="2"/>
  <c r="N465" i="2"/>
  <c r="B464" i="2"/>
  <c r="H464" i="2" s="1"/>
  <c r="I464" i="2" s="1"/>
  <c r="L469" i="2"/>
  <c r="R469" i="2" s="1"/>
  <c r="S469" i="2" s="1"/>
  <c r="M468" i="2"/>
  <c r="G459" i="2"/>
  <c r="D461" i="2"/>
  <c r="E460" i="2"/>
  <c r="F460" i="2" s="1"/>
  <c r="C464" i="2"/>
  <c r="O465" i="2" l="1"/>
  <c r="P465" i="2" s="1"/>
  <c r="N466" i="2"/>
  <c r="Q464" i="2"/>
  <c r="B465" i="2"/>
  <c r="H465" i="2" s="1"/>
  <c r="I465" i="2" s="1"/>
  <c r="L470" i="2"/>
  <c r="R470" i="2" s="1"/>
  <c r="S470" i="2" s="1"/>
  <c r="M469" i="2"/>
  <c r="D462" i="2"/>
  <c r="E461" i="2"/>
  <c r="F461" i="2" s="1"/>
  <c r="G460" i="2"/>
  <c r="C465" i="2"/>
  <c r="Q465" i="2" l="1"/>
  <c r="O466" i="2"/>
  <c r="P466" i="2" s="1"/>
  <c r="N467" i="2"/>
  <c r="B466" i="2"/>
  <c r="H466" i="2" s="1"/>
  <c r="I466" i="2" s="1"/>
  <c r="M470" i="2"/>
  <c r="L471" i="2"/>
  <c r="R471" i="2" s="1"/>
  <c r="S471" i="2" s="1"/>
  <c r="G461" i="2"/>
  <c r="D463" i="2"/>
  <c r="E462" i="2"/>
  <c r="F462" i="2" s="1"/>
  <c r="C466" i="2"/>
  <c r="O467" i="2" l="1"/>
  <c r="P467" i="2" s="1"/>
  <c r="N468" i="2"/>
  <c r="Q466" i="2"/>
  <c r="B467" i="2"/>
  <c r="H467" i="2" s="1"/>
  <c r="I467" i="2" s="1"/>
  <c r="M471" i="2"/>
  <c r="L472" i="2"/>
  <c r="R472" i="2" s="1"/>
  <c r="S472" i="2" s="1"/>
  <c r="G462" i="2"/>
  <c r="D464" i="2"/>
  <c r="E463" i="2"/>
  <c r="F463" i="2" s="1"/>
  <c r="C467" i="2"/>
  <c r="Q467" i="2" l="1"/>
  <c r="O468" i="2"/>
  <c r="N469" i="2"/>
  <c r="B468" i="2"/>
  <c r="H468" i="2" s="1"/>
  <c r="I468" i="2" s="1"/>
  <c r="L473" i="2"/>
  <c r="R473" i="2" s="1"/>
  <c r="S473" i="2" s="1"/>
  <c r="M472" i="2"/>
  <c r="G463" i="2"/>
  <c r="D465" i="2"/>
  <c r="E464" i="2"/>
  <c r="F464" i="2" s="1"/>
  <c r="C468" i="2"/>
  <c r="P468" i="2" l="1"/>
  <c r="Q468" i="2" s="1"/>
  <c r="O469" i="2"/>
  <c r="P469" i="2"/>
  <c r="N470" i="2"/>
  <c r="B469" i="2"/>
  <c r="H469" i="2" s="1"/>
  <c r="I469" i="2" s="1"/>
  <c r="L474" i="2"/>
  <c r="R474" i="2" s="1"/>
  <c r="S474" i="2" s="1"/>
  <c r="M473" i="2"/>
  <c r="G464" i="2"/>
  <c r="D466" i="2"/>
  <c r="E465" i="2"/>
  <c r="F465" i="2" s="1"/>
  <c r="C469" i="2"/>
  <c r="O470" i="2" l="1"/>
  <c r="P470" i="2" s="1"/>
  <c r="N471" i="2"/>
  <c r="Q469" i="2"/>
  <c r="B470" i="2"/>
  <c r="H470" i="2" s="1"/>
  <c r="I470" i="2" s="1"/>
  <c r="M474" i="2"/>
  <c r="L475" i="2"/>
  <c r="R475" i="2" s="1"/>
  <c r="S475" i="2" s="1"/>
  <c r="G465" i="2"/>
  <c r="D467" i="2"/>
  <c r="E466" i="2"/>
  <c r="F466" i="2" s="1"/>
  <c r="C470" i="2"/>
  <c r="Q470" i="2" l="1"/>
  <c r="O471" i="2"/>
  <c r="P471" i="2"/>
  <c r="N472" i="2"/>
  <c r="B471" i="2"/>
  <c r="H471" i="2" s="1"/>
  <c r="I471" i="2" s="1"/>
  <c r="M475" i="2"/>
  <c r="L476" i="2"/>
  <c r="R476" i="2" s="1"/>
  <c r="S476" i="2" s="1"/>
  <c r="G466" i="2"/>
  <c r="D468" i="2"/>
  <c r="E467" i="2"/>
  <c r="F467" i="2" s="1"/>
  <c r="C471" i="2"/>
  <c r="Q471" i="2" l="1"/>
  <c r="O472" i="2"/>
  <c r="P472" i="2"/>
  <c r="N473" i="2"/>
  <c r="B472" i="2"/>
  <c r="H472" i="2" s="1"/>
  <c r="I472" i="2" s="1"/>
  <c r="L477" i="2"/>
  <c r="R477" i="2" s="1"/>
  <c r="S477" i="2" s="1"/>
  <c r="M476" i="2"/>
  <c r="G467" i="2"/>
  <c r="D469" i="2"/>
  <c r="E468" i="2"/>
  <c r="F468" i="2" s="1"/>
  <c r="C472" i="2"/>
  <c r="Q472" i="2" l="1"/>
  <c r="O473" i="2"/>
  <c r="P473" i="2"/>
  <c r="N474" i="2"/>
  <c r="B473" i="2"/>
  <c r="H473" i="2" s="1"/>
  <c r="I473" i="2" s="1"/>
  <c r="L478" i="2"/>
  <c r="R478" i="2" s="1"/>
  <c r="S478" i="2" s="1"/>
  <c r="M477" i="2"/>
  <c r="G468" i="2"/>
  <c r="D470" i="2"/>
  <c r="E469" i="2"/>
  <c r="F469" i="2" s="1"/>
  <c r="C473" i="2"/>
  <c r="O474" i="2" l="1"/>
  <c r="P474" i="2" s="1"/>
  <c r="N475" i="2"/>
  <c r="Q473" i="2"/>
  <c r="B474" i="2"/>
  <c r="H474" i="2" s="1"/>
  <c r="I474" i="2" s="1"/>
  <c r="M478" i="2"/>
  <c r="L479" i="2"/>
  <c r="R479" i="2" s="1"/>
  <c r="S479" i="2" s="1"/>
  <c r="G469" i="2"/>
  <c r="D471" i="2"/>
  <c r="E470" i="2"/>
  <c r="F470" i="2" s="1"/>
  <c r="C474" i="2"/>
  <c r="Q474" i="2" l="1"/>
  <c r="O475" i="2"/>
  <c r="P475" i="2"/>
  <c r="N476" i="2"/>
  <c r="B475" i="2"/>
  <c r="H475" i="2" s="1"/>
  <c r="I475" i="2" s="1"/>
  <c r="M479" i="2"/>
  <c r="L480" i="2"/>
  <c r="R480" i="2" s="1"/>
  <c r="S480" i="2" s="1"/>
  <c r="G470" i="2"/>
  <c r="D472" i="2"/>
  <c r="E471" i="2"/>
  <c r="C475" i="2"/>
  <c r="Q475" i="2" l="1"/>
  <c r="O476" i="2"/>
  <c r="P476" i="2"/>
  <c r="N477" i="2"/>
  <c r="B476" i="2"/>
  <c r="H476" i="2" s="1"/>
  <c r="I476" i="2" s="1"/>
  <c r="L481" i="2"/>
  <c r="R481" i="2" s="1"/>
  <c r="S481" i="2" s="1"/>
  <c r="T28" i="1" s="1"/>
  <c r="M480" i="2"/>
  <c r="F471" i="2"/>
  <c r="G471" i="2" s="1"/>
  <c r="D473" i="2"/>
  <c r="E472" i="2"/>
  <c r="F472" i="2" s="1"/>
  <c r="C476" i="2"/>
  <c r="Q476" i="2" l="1"/>
  <c r="O477" i="2"/>
  <c r="P477" i="2" s="1"/>
  <c r="N478" i="2"/>
  <c r="B477" i="2"/>
  <c r="H477" i="2" s="1"/>
  <c r="I477" i="2" s="1"/>
  <c r="L482" i="2"/>
  <c r="R482" i="2" s="1"/>
  <c r="S482" i="2" s="1"/>
  <c r="M481" i="2"/>
  <c r="G472" i="2"/>
  <c r="D474" i="2"/>
  <c r="E473" i="2"/>
  <c r="F473" i="2" s="1"/>
  <c r="C477" i="2"/>
  <c r="O478" i="2" l="1"/>
  <c r="P478" i="2" s="1"/>
  <c r="N479" i="2"/>
  <c r="Q477" i="2"/>
  <c r="B478" i="2"/>
  <c r="H478" i="2" s="1"/>
  <c r="I478" i="2" s="1"/>
  <c r="M482" i="2"/>
  <c r="L483" i="2"/>
  <c r="R483" i="2" s="1"/>
  <c r="S483" i="2" s="1"/>
  <c r="G473" i="2"/>
  <c r="D475" i="2"/>
  <c r="E474" i="2"/>
  <c r="C478" i="2"/>
  <c r="Q478" i="2" l="1"/>
  <c r="O479" i="2"/>
  <c r="N480" i="2"/>
  <c r="B479" i="2"/>
  <c r="H479" i="2" s="1"/>
  <c r="I479" i="2" s="1"/>
  <c r="M483" i="2"/>
  <c r="L484" i="2"/>
  <c r="R484" i="2" s="1"/>
  <c r="S484" i="2" s="1"/>
  <c r="F474" i="2"/>
  <c r="G474" i="2" s="1"/>
  <c r="D476" i="2"/>
  <c r="E475" i="2"/>
  <c r="F475" i="2" s="1"/>
  <c r="C479" i="2"/>
  <c r="P479" i="2" l="1"/>
  <c r="Q479" i="2" s="1"/>
  <c r="O480" i="2"/>
  <c r="P480" i="2" s="1"/>
  <c r="N481" i="2"/>
  <c r="B480" i="2"/>
  <c r="H480" i="2" s="1"/>
  <c r="I480" i="2" s="1"/>
  <c r="L485" i="2"/>
  <c r="R485" i="2" s="1"/>
  <c r="S485" i="2" s="1"/>
  <c r="M484" i="2"/>
  <c r="G475" i="2"/>
  <c r="D477" i="2"/>
  <c r="E476" i="2"/>
  <c r="F476" i="2" s="1"/>
  <c r="C480" i="2"/>
  <c r="Q480" i="2" l="1"/>
  <c r="O481" i="2"/>
  <c r="P481" i="2"/>
  <c r="N482" i="2"/>
  <c r="B481" i="2"/>
  <c r="H481" i="2" s="1"/>
  <c r="I481" i="2" s="1"/>
  <c r="L486" i="2"/>
  <c r="R486" i="2" s="1"/>
  <c r="S486" i="2" s="1"/>
  <c r="M485" i="2"/>
  <c r="G476" i="2"/>
  <c r="D478" i="2"/>
  <c r="E477" i="2"/>
  <c r="F477" i="2" s="1"/>
  <c r="C481" i="2"/>
  <c r="O482" i="2" l="1"/>
  <c r="P482" i="2" s="1"/>
  <c r="N483" i="2"/>
  <c r="Q481" i="2"/>
  <c r="S28" i="1" s="1"/>
  <c r="B482" i="2"/>
  <c r="H482" i="2" s="1"/>
  <c r="I482" i="2" s="1"/>
  <c r="M486" i="2"/>
  <c r="L487" i="2"/>
  <c r="R487" i="2" s="1"/>
  <c r="S487" i="2" s="1"/>
  <c r="G477" i="2"/>
  <c r="D479" i="2"/>
  <c r="E478" i="2"/>
  <c r="F478" i="2" s="1"/>
  <c r="C482" i="2"/>
  <c r="Q482" i="2" l="1"/>
  <c r="O483" i="2"/>
  <c r="P483" i="2" s="1"/>
  <c r="N484" i="2"/>
  <c r="B483" i="2"/>
  <c r="H483" i="2" s="1"/>
  <c r="I483" i="2" s="1"/>
  <c r="M487" i="2"/>
  <c r="L488" i="2"/>
  <c r="R488" i="2" s="1"/>
  <c r="S488" i="2" s="1"/>
  <c r="D480" i="2"/>
  <c r="E479" i="2"/>
  <c r="F479" i="2" s="1"/>
  <c r="G478" i="2"/>
  <c r="C483" i="2"/>
  <c r="O484" i="2" l="1"/>
  <c r="P484" i="2" s="1"/>
  <c r="N485" i="2"/>
  <c r="Q483" i="2"/>
  <c r="B484" i="2"/>
  <c r="H484" i="2" s="1"/>
  <c r="I484" i="2" s="1"/>
  <c r="L489" i="2"/>
  <c r="R489" i="2" s="1"/>
  <c r="S489" i="2" s="1"/>
  <c r="M488" i="2"/>
  <c r="G479" i="2"/>
  <c r="D481" i="2"/>
  <c r="E480" i="2"/>
  <c r="F480" i="2" s="1"/>
  <c r="Q484" i="2" l="1"/>
  <c r="O485" i="2"/>
  <c r="P485" i="2" s="1"/>
  <c r="N486" i="2"/>
  <c r="C484" i="2"/>
  <c r="B485" i="2"/>
  <c r="H485" i="2" s="1"/>
  <c r="I485" i="2" s="1"/>
  <c r="L490" i="2"/>
  <c r="R490" i="2" s="1"/>
  <c r="S490" i="2" s="1"/>
  <c r="M489" i="2"/>
  <c r="D482" i="2"/>
  <c r="E481" i="2"/>
  <c r="F481" i="2" s="1"/>
  <c r="G480" i="2"/>
  <c r="C485" i="2"/>
  <c r="O486" i="2" l="1"/>
  <c r="P486" i="2" s="1"/>
  <c r="N487" i="2"/>
  <c r="Q485" i="2"/>
  <c r="B486" i="2"/>
  <c r="H486" i="2" s="1"/>
  <c r="I486" i="2" s="1"/>
  <c r="M490" i="2"/>
  <c r="L491" i="2"/>
  <c r="R491" i="2" s="1"/>
  <c r="S491" i="2" s="1"/>
  <c r="G481" i="2"/>
  <c r="D483" i="2"/>
  <c r="E482" i="2"/>
  <c r="F482" i="2" s="1"/>
  <c r="C486" i="2"/>
  <c r="Q486" i="2" l="1"/>
  <c r="O487" i="2"/>
  <c r="P487" i="2" s="1"/>
  <c r="N488" i="2"/>
  <c r="B487" i="2"/>
  <c r="H487" i="2" s="1"/>
  <c r="I487" i="2" s="1"/>
  <c r="M491" i="2"/>
  <c r="L492" i="2"/>
  <c r="R492" i="2" s="1"/>
  <c r="S492" i="2" s="1"/>
  <c r="G482" i="2"/>
  <c r="D484" i="2"/>
  <c r="E483" i="2"/>
  <c r="F483" i="2" s="1"/>
  <c r="C487" i="2"/>
  <c r="O488" i="2" l="1"/>
  <c r="P488" i="2" s="1"/>
  <c r="N489" i="2"/>
  <c r="Q487" i="2"/>
  <c r="B488" i="2"/>
  <c r="H488" i="2" s="1"/>
  <c r="I488" i="2" s="1"/>
  <c r="L493" i="2"/>
  <c r="R493" i="2" s="1"/>
  <c r="S493" i="2" s="1"/>
  <c r="M492" i="2"/>
  <c r="G483" i="2"/>
  <c r="D485" i="2"/>
  <c r="E484" i="2"/>
  <c r="F484" i="2" s="1"/>
  <c r="Q488" i="2" l="1"/>
  <c r="O489" i="2"/>
  <c r="N490" i="2"/>
  <c r="B489" i="2"/>
  <c r="H489" i="2" s="1"/>
  <c r="I489" i="2" s="1"/>
  <c r="C488" i="2"/>
  <c r="M493" i="2"/>
  <c r="L494" i="2"/>
  <c r="R494" i="2" s="1"/>
  <c r="S494" i="2" s="1"/>
  <c r="D486" i="2"/>
  <c r="E485" i="2"/>
  <c r="F485" i="2" s="1"/>
  <c r="G484" i="2"/>
  <c r="P489" i="2" l="1"/>
  <c r="Q489" i="2" s="1"/>
  <c r="O490" i="2"/>
  <c r="P490" i="2" s="1"/>
  <c r="N491" i="2"/>
  <c r="B490" i="2"/>
  <c r="H490" i="2" s="1"/>
  <c r="I490" i="2" s="1"/>
  <c r="C489" i="2"/>
  <c r="M494" i="2"/>
  <c r="L495" i="2"/>
  <c r="R495" i="2" s="1"/>
  <c r="S495" i="2" s="1"/>
  <c r="G485" i="2"/>
  <c r="D487" i="2"/>
  <c r="E486" i="2"/>
  <c r="F486" i="2" s="1"/>
  <c r="C490" i="2"/>
  <c r="O491" i="2" l="1"/>
  <c r="P491" i="2" s="1"/>
  <c r="N492" i="2"/>
  <c r="Q490" i="2"/>
  <c r="B491" i="2"/>
  <c r="H491" i="2" s="1"/>
  <c r="I491" i="2" s="1"/>
  <c r="L496" i="2"/>
  <c r="R496" i="2" s="1"/>
  <c r="S496" i="2" s="1"/>
  <c r="M495" i="2"/>
  <c r="D488" i="2"/>
  <c r="E487" i="2"/>
  <c r="F487" i="2" s="1"/>
  <c r="G486" i="2"/>
  <c r="C491" i="2"/>
  <c r="O492" i="2" l="1"/>
  <c r="P492" i="2" s="1"/>
  <c r="Q492" i="2" s="1"/>
  <c r="N493" i="2"/>
  <c r="Q491" i="2"/>
  <c r="B492" i="2"/>
  <c r="H492" i="2" s="1"/>
  <c r="I492" i="2" s="1"/>
  <c r="L497" i="2"/>
  <c r="R497" i="2" s="1"/>
  <c r="S497" i="2" s="1"/>
  <c r="M496" i="2"/>
  <c r="G487" i="2"/>
  <c r="D489" i="2"/>
  <c r="E488" i="2"/>
  <c r="F488" i="2" s="1"/>
  <c r="C492" i="2"/>
  <c r="O493" i="2" l="1"/>
  <c r="P493" i="2" s="1"/>
  <c r="N494" i="2"/>
  <c r="B493" i="2"/>
  <c r="H493" i="2" s="1"/>
  <c r="I493" i="2" s="1"/>
  <c r="M497" i="2"/>
  <c r="L498" i="2"/>
  <c r="R498" i="2" s="1"/>
  <c r="S498" i="2" s="1"/>
  <c r="G488" i="2"/>
  <c r="D490" i="2"/>
  <c r="E489" i="2"/>
  <c r="O494" i="2" l="1"/>
  <c r="P494" i="2" s="1"/>
  <c r="N495" i="2"/>
  <c r="Q493" i="2"/>
  <c r="B494" i="2"/>
  <c r="H494" i="2" s="1"/>
  <c r="I494" i="2" s="1"/>
  <c r="C493" i="2"/>
  <c r="M498" i="2"/>
  <c r="L499" i="2"/>
  <c r="R499" i="2" s="1"/>
  <c r="S499" i="2" s="1"/>
  <c r="F489" i="2"/>
  <c r="G489" i="2" s="1"/>
  <c r="D491" i="2"/>
  <c r="E490" i="2"/>
  <c r="F490" i="2" s="1"/>
  <c r="Q494" i="2" l="1"/>
  <c r="O495" i="2"/>
  <c r="P495" i="2"/>
  <c r="N496" i="2"/>
  <c r="B495" i="2"/>
  <c r="H495" i="2" s="1"/>
  <c r="I495" i="2" s="1"/>
  <c r="C494" i="2"/>
  <c r="L500" i="2"/>
  <c r="R500" i="2" s="1"/>
  <c r="S500" i="2" s="1"/>
  <c r="M499" i="2"/>
  <c r="G490" i="2"/>
  <c r="D492" i="2"/>
  <c r="E491" i="2"/>
  <c r="F491" i="2" s="1"/>
  <c r="Q495" i="2" l="1"/>
  <c r="O496" i="2"/>
  <c r="P496" i="2" s="1"/>
  <c r="N497" i="2"/>
  <c r="B496" i="2"/>
  <c r="H496" i="2" s="1"/>
  <c r="I496" i="2" s="1"/>
  <c r="C495" i="2"/>
  <c r="L501" i="2"/>
  <c r="R501" i="2" s="1"/>
  <c r="S501" i="2" s="1"/>
  <c r="M500" i="2"/>
  <c r="D493" i="2"/>
  <c r="E492" i="2"/>
  <c r="F492" i="2" s="1"/>
  <c r="G491" i="2"/>
  <c r="C496" i="2"/>
  <c r="Q496" i="2" l="1"/>
  <c r="O497" i="2"/>
  <c r="P497" i="2" s="1"/>
  <c r="N498" i="2"/>
  <c r="B497" i="2"/>
  <c r="H497" i="2" s="1"/>
  <c r="I497" i="2" s="1"/>
  <c r="L502" i="2"/>
  <c r="R502" i="2" s="1"/>
  <c r="S502" i="2" s="1"/>
  <c r="M501" i="2"/>
  <c r="G492" i="2"/>
  <c r="D494" i="2"/>
  <c r="E493" i="2"/>
  <c r="F493" i="2" s="1"/>
  <c r="C497" i="2"/>
  <c r="O498" i="2" l="1"/>
  <c r="P498" i="2" s="1"/>
  <c r="Q498" i="2" s="1"/>
  <c r="N499" i="2"/>
  <c r="Q497" i="2"/>
  <c r="B498" i="2"/>
  <c r="H498" i="2" s="1"/>
  <c r="I498" i="2" s="1"/>
  <c r="M502" i="2"/>
  <c r="L503" i="2"/>
  <c r="R503" i="2" s="1"/>
  <c r="S503" i="2" s="1"/>
  <c r="G493" i="2"/>
  <c r="D495" i="2"/>
  <c r="E494" i="2"/>
  <c r="F494" i="2" s="1"/>
  <c r="C498" i="2"/>
  <c r="O499" i="2" l="1"/>
  <c r="P499" i="2" s="1"/>
  <c r="N500" i="2"/>
  <c r="B499" i="2"/>
  <c r="H499" i="2" s="1"/>
  <c r="I499" i="2" s="1"/>
  <c r="M503" i="2"/>
  <c r="L504" i="2"/>
  <c r="R504" i="2" s="1"/>
  <c r="S504" i="2" s="1"/>
  <c r="G494" i="2"/>
  <c r="D496" i="2"/>
  <c r="E495" i="2"/>
  <c r="F495" i="2" s="1"/>
  <c r="O500" i="2" l="1"/>
  <c r="P500" i="2" s="1"/>
  <c r="N501" i="2"/>
  <c r="Q499" i="2"/>
  <c r="B500" i="2"/>
  <c r="H500" i="2" s="1"/>
  <c r="I500" i="2" s="1"/>
  <c r="C499" i="2"/>
  <c r="L505" i="2"/>
  <c r="R505" i="2" s="1"/>
  <c r="S505" i="2" s="1"/>
  <c r="M504" i="2"/>
  <c r="G495" i="2"/>
  <c r="D497" i="2"/>
  <c r="E496" i="2"/>
  <c r="F496" i="2" s="1"/>
  <c r="C500" i="2"/>
  <c r="Q500" i="2" l="1"/>
  <c r="O501" i="2"/>
  <c r="P501" i="2"/>
  <c r="N502" i="2"/>
  <c r="B501" i="2"/>
  <c r="H501" i="2" s="1"/>
  <c r="I501" i="2" s="1"/>
  <c r="L506" i="2"/>
  <c r="R506" i="2" s="1"/>
  <c r="S506" i="2" s="1"/>
  <c r="M505" i="2"/>
  <c r="G496" i="2"/>
  <c r="D498" i="2"/>
  <c r="E497" i="2"/>
  <c r="F497" i="2" s="1"/>
  <c r="O502" i="2" l="1"/>
  <c r="P502" i="2" s="1"/>
  <c r="N503" i="2"/>
  <c r="Q501" i="2"/>
  <c r="B502" i="2"/>
  <c r="H502" i="2" s="1"/>
  <c r="I502" i="2" s="1"/>
  <c r="C501" i="2"/>
  <c r="M506" i="2"/>
  <c r="L507" i="2"/>
  <c r="R507" i="2" s="1"/>
  <c r="S507" i="2" s="1"/>
  <c r="G497" i="2"/>
  <c r="D499" i="2"/>
  <c r="E498" i="2"/>
  <c r="F498" i="2" s="1"/>
  <c r="O503" i="2" l="1"/>
  <c r="P503" i="2" s="1"/>
  <c r="N504" i="2"/>
  <c r="Q502" i="2"/>
  <c r="B503" i="2"/>
  <c r="H503" i="2" s="1"/>
  <c r="I503" i="2" s="1"/>
  <c r="C502" i="2"/>
  <c r="M507" i="2"/>
  <c r="L508" i="2"/>
  <c r="R508" i="2" s="1"/>
  <c r="S508" i="2" s="1"/>
  <c r="D500" i="2"/>
  <c r="E499" i="2"/>
  <c r="F499" i="2" s="1"/>
  <c r="G498" i="2"/>
  <c r="O504" i="2" l="1"/>
  <c r="P504" i="2" s="1"/>
  <c r="N505" i="2"/>
  <c r="Q503" i="2"/>
  <c r="B504" i="2"/>
  <c r="H504" i="2" s="1"/>
  <c r="I504" i="2" s="1"/>
  <c r="C503" i="2"/>
  <c r="L509" i="2"/>
  <c r="R509" i="2" s="1"/>
  <c r="S509" i="2" s="1"/>
  <c r="M508" i="2"/>
  <c r="D501" i="2"/>
  <c r="E500" i="2"/>
  <c r="F500" i="2" s="1"/>
  <c r="G499" i="2"/>
  <c r="O505" i="2" l="1"/>
  <c r="P505" i="2" s="1"/>
  <c r="N506" i="2"/>
  <c r="Q504" i="2"/>
  <c r="C504" i="2"/>
  <c r="B505" i="2"/>
  <c r="H505" i="2" s="1"/>
  <c r="I505" i="2" s="1"/>
  <c r="M509" i="2"/>
  <c r="L510" i="2"/>
  <c r="R510" i="2" s="1"/>
  <c r="S510" i="2" s="1"/>
  <c r="D502" i="2"/>
  <c r="E501" i="2"/>
  <c r="F501" i="2" s="1"/>
  <c r="G500" i="2"/>
  <c r="C505" i="2"/>
  <c r="Q505" i="2" l="1"/>
  <c r="O506" i="2"/>
  <c r="N507" i="2"/>
  <c r="B506" i="2"/>
  <c r="H506" i="2" s="1"/>
  <c r="I506" i="2" s="1"/>
  <c r="M510" i="2"/>
  <c r="L511" i="2"/>
  <c r="R511" i="2" s="1"/>
  <c r="S511" i="2" s="1"/>
  <c r="T29" i="1" s="1"/>
  <c r="G501" i="2"/>
  <c r="D503" i="2"/>
  <c r="E502" i="2"/>
  <c r="F502" i="2" s="1"/>
  <c r="C506" i="2"/>
  <c r="P506" i="2" l="1"/>
  <c r="Q506" i="2" s="1"/>
  <c r="O507" i="2"/>
  <c r="P507" i="2"/>
  <c r="N508" i="2"/>
  <c r="B507" i="2"/>
  <c r="H507" i="2" s="1"/>
  <c r="I507" i="2" s="1"/>
  <c r="L512" i="2"/>
  <c r="R512" i="2" s="1"/>
  <c r="S512" i="2" s="1"/>
  <c r="M511" i="2"/>
  <c r="G502" i="2"/>
  <c r="D504" i="2"/>
  <c r="E503" i="2"/>
  <c r="F503" i="2" s="1"/>
  <c r="O508" i="2" l="1"/>
  <c r="P508" i="2" s="1"/>
  <c r="N509" i="2"/>
  <c r="Q507" i="2"/>
  <c r="C507" i="2"/>
  <c r="B508" i="2"/>
  <c r="H508" i="2" s="1"/>
  <c r="I508" i="2" s="1"/>
  <c r="L513" i="2"/>
  <c r="R513" i="2" s="1"/>
  <c r="S513" i="2" s="1"/>
  <c r="M512" i="2"/>
  <c r="D505" i="2"/>
  <c r="E504" i="2"/>
  <c r="F504" i="2" s="1"/>
  <c r="G503" i="2"/>
  <c r="C508" i="2"/>
  <c r="Q508" i="2" l="1"/>
  <c r="O509" i="2"/>
  <c r="P509" i="2" s="1"/>
  <c r="N510" i="2"/>
  <c r="B509" i="2"/>
  <c r="H509" i="2" s="1"/>
  <c r="I509" i="2" s="1"/>
  <c r="M513" i="2"/>
  <c r="L514" i="2"/>
  <c r="R514" i="2" s="1"/>
  <c r="S514" i="2" s="1"/>
  <c r="G504" i="2"/>
  <c r="D506" i="2"/>
  <c r="E505" i="2"/>
  <c r="F505" i="2" s="1"/>
  <c r="O510" i="2" l="1"/>
  <c r="P510" i="2" s="1"/>
  <c r="N511" i="2"/>
  <c r="Q509" i="2"/>
  <c r="B510" i="2"/>
  <c r="H510" i="2" s="1"/>
  <c r="I510" i="2" s="1"/>
  <c r="C509" i="2"/>
  <c r="M514" i="2"/>
  <c r="L515" i="2"/>
  <c r="R515" i="2" s="1"/>
  <c r="S515" i="2" s="1"/>
  <c r="G505" i="2"/>
  <c r="D507" i="2"/>
  <c r="E506" i="2"/>
  <c r="F506" i="2" s="1"/>
  <c r="O511" i="2" l="1"/>
  <c r="P511" i="2" s="1"/>
  <c r="Q511" i="2" s="1"/>
  <c r="S29" i="1" s="1"/>
  <c r="N512" i="2"/>
  <c r="Q510" i="2"/>
  <c r="C510" i="2"/>
  <c r="B511" i="2"/>
  <c r="H511" i="2" s="1"/>
  <c r="I511" i="2" s="1"/>
  <c r="L516" i="2"/>
  <c r="R516" i="2" s="1"/>
  <c r="S516" i="2" s="1"/>
  <c r="M515" i="2"/>
  <c r="D508" i="2"/>
  <c r="E507" i="2"/>
  <c r="F507" i="2" s="1"/>
  <c r="G506" i="2"/>
  <c r="C511" i="2"/>
  <c r="O512" i="2" l="1"/>
  <c r="P512" i="2" s="1"/>
  <c r="N513" i="2"/>
  <c r="B512" i="2"/>
  <c r="H512" i="2" s="1"/>
  <c r="I512" i="2" s="1"/>
  <c r="L517" i="2"/>
  <c r="R517" i="2" s="1"/>
  <c r="S517" i="2" s="1"/>
  <c r="M516" i="2"/>
  <c r="G507" i="2"/>
  <c r="D509" i="2"/>
  <c r="E508" i="2"/>
  <c r="F508" i="2" s="1"/>
  <c r="C512" i="2"/>
  <c r="Q512" i="2" l="1"/>
  <c r="O513" i="2"/>
  <c r="P513" i="2" s="1"/>
  <c r="N514" i="2"/>
  <c r="B513" i="2"/>
  <c r="H513" i="2" s="1"/>
  <c r="I513" i="2" s="1"/>
  <c r="M517" i="2"/>
  <c r="L518" i="2"/>
  <c r="R518" i="2" s="1"/>
  <c r="S518" i="2" s="1"/>
  <c r="G508" i="2"/>
  <c r="D510" i="2"/>
  <c r="E509" i="2"/>
  <c r="F509" i="2" s="1"/>
  <c r="C513" i="2"/>
  <c r="B514" i="2"/>
  <c r="H514" i="2" s="1"/>
  <c r="I514" i="2" s="1"/>
  <c r="Q513" i="2" l="1"/>
  <c r="O514" i="2"/>
  <c r="P514" i="2" s="1"/>
  <c r="N515" i="2"/>
  <c r="M518" i="2"/>
  <c r="L519" i="2"/>
  <c r="R519" i="2" s="1"/>
  <c r="S519" i="2" s="1"/>
  <c r="D511" i="2"/>
  <c r="E510" i="2"/>
  <c r="F510" i="2" s="1"/>
  <c r="G509" i="2"/>
  <c r="C514" i="2"/>
  <c r="B515" i="2"/>
  <c r="H515" i="2" s="1"/>
  <c r="I515" i="2" s="1"/>
  <c r="O515" i="2" l="1"/>
  <c r="P515" i="2" s="1"/>
  <c r="N516" i="2"/>
  <c r="Q514" i="2"/>
  <c r="L520" i="2"/>
  <c r="R520" i="2" s="1"/>
  <c r="S520" i="2" s="1"/>
  <c r="M519" i="2"/>
  <c r="D512" i="2"/>
  <c r="E511" i="2"/>
  <c r="F511" i="2" s="1"/>
  <c r="G510" i="2"/>
  <c r="C515" i="2"/>
  <c r="B516" i="2"/>
  <c r="H516" i="2" s="1"/>
  <c r="I516" i="2" s="1"/>
  <c r="O516" i="2" l="1"/>
  <c r="P516" i="2" s="1"/>
  <c r="N517" i="2"/>
  <c r="Q515" i="2"/>
  <c r="L521" i="2"/>
  <c r="R521" i="2" s="1"/>
  <c r="S521" i="2" s="1"/>
  <c r="M520" i="2"/>
  <c r="D513" i="2"/>
  <c r="E512" i="2"/>
  <c r="F512" i="2" s="1"/>
  <c r="G511" i="2"/>
  <c r="C516" i="2"/>
  <c r="B517" i="2"/>
  <c r="H517" i="2" s="1"/>
  <c r="I517" i="2" s="1"/>
  <c r="Q516" i="2" l="1"/>
  <c r="O517" i="2"/>
  <c r="P517" i="2" s="1"/>
  <c r="Q517" i="2" s="1"/>
  <c r="N518" i="2"/>
  <c r="M521" i="2"/>
  <c r="L522" i="2"/>
  <c r="R522" i="2" s="1"/>
  <c r="S522" i="2" s="1"/>
  <c r="D514" i="2"/>
  <c r="E513" i="2"/>
  <c r="F513" i="2" s="1"/>
  <c r="G512" i="2"/>
  <c r="C517" i="2"/>
  <c r="B518" i="2"/>
  <c r="H518" i="2" s="1"/>
  <c r="I518" i="2" s="1"/>
  <c r="O518" i="2" l="1"/>
  <c r="P518" i="2" s="1"/>
  <c r="N519" i="2"/>
  <c r="M522" i="2"/>
  <c r="L523" i="2"/>
  <c r="R523" i="2" s="1"/>
  <c r="S523" i="2" s="1"/>
  <c r="D515" i="2"/>
  <c r="E514" i="2"/>
  <c r="F514" i="2" s="1"/>
  <c r="G513" i="2"/>
  <c r="C518" i="2"/>
  <c r="B519" i="2"/>
  <c r="H519" i="2" s="1"/>
  <c r="I519" i="2" s="1"/>
  <c r="O519" i="2" l="1"/>
  <c r="P519" i="2" s="1"/>
  <c r="N520" i="2"/>
  <c r="Q518" i="2"/>
  <c r="L524" i="2"/>
  <c r="R524" i="2" s="1"/>
  <c r="S524" i="2" s="1"/>
  <c r="M523" i="2"/>
  <c r="D516" i="2"/>
  <c r="E515" i="2"/>
  <c r="F515" i="2" s="1"/>
  <c r="G514" i="2"/>
  <c r="C519" i="2"/>
  <c r="B520" i="2"/>
  <c r="H520" i="2" s="1"/>
  <c r="I520" i="2" s="1"/>
  <c r="Q519" i="2" l="1"/>
  <c r="O520" i="2"/>
  <c r="P520" i="2"/>
  <c r="N521" i="2"/>
  <c r="L525" i="2"/>
  <c r="R525" i="2" s="1"/>
  <c r="S525" i="2" s="1"/>
  <c r="M524" i="2"/>
  <c r="G515" i="2"/>
  <c r="D517" i="2"/>
  <c r="E516" i="2"/>
  <c r="F516" i="2" s="1"/>
  <c r="C520" i="2"/>
  <c r="B521" i="2"/>
  <c r="H521" i="2" s="1"/>
  <c r="I521" i="2" s="1"/>
  <c r="O521" i="2" l="1"/>
  <c r="P521" i="2" s="1"/>
  <c r="N522" i="2"/>
  <c r="Q520" i="2"/>
  <c r="M525" i="2"/>
  <c r="L526" i="2"/>
  <c r="R526" i="2" s="1"/>
  <c r="S526" i="2" s="1"/>
  <c r="G516" i="2"/>
  <c r="D518" i="2"/>
  <c r="E517" i="2"/>
  <c r="F517" i="2" s="1"/>
  <c r="C521" i="2"/>
  <c r="B522" i="2"/>
  <c r="H522" i="2" s="1"/>
  <c r="I522" i="2" s="1"/>
  <c r="Q521" i="2" l="1"/>
  <c r="O522" i="2"/>
  <c r="P522" i="2" s="1"/>
  <c r="N523" i="2"/>
  <c r="M526" i="2"/>
  <c r="L527" i="2"/>
  <c r="R527" i="2" s="1"/>
  <c r="S527" i="2" s="1"/>
  <c r="D519" i="2"/>
  <c r="E518" i="2"/>
  <c r="F518" i="2" s="1"/>
  <c r="G517" i="2"/>
  <c r="C522" i="2"/>
  <c r="B523" i="2"/>
  <c r="H523" i="2" s="1"/>
  <c r="I523" i="2" s="1"/>
  <c r="O523" i="2" l="1"/>
  <c r="P523" i="2" s="1"/>
  <c r="N524" i="2"/>
  <c r="Q522" i="2"/>
  <c r="L528" i="2"/>
  <c r="R528" i="2" s="1"/>
  <c r="S528" i="2" s="1"/>
  <c r="M527" i="2"/>
  <c r="G518" i="2"/>
  <c r="D520" i="2"/>
  <c r="E519" i="2"/>
  <c r="F519" i="2" s="1"/>
  <c r="C523" i="2"/>
  <c r="B524" i="2"/>
  <c r="H524" i="2" s="1"/>
  <c r="I524" i="2" s="1"/>
  <c r="O524" i="2" l="1"/>
  <c r="P524" i="2" s="1"/>
  <c r="N525" i="2"/>
  <c r="Q523" i="2"/>
  <c r="L529" i="2"/>
  <c r="R529" i="2" s="1"/>
  <c r="S529" i="2" s="1"/>
  <c r="M528" i="2"/>
  <c r="D521" i="2"/>
  <c r="E520" i="2"/>
  <c r="F520" i="2" s="1"/>
  <c r="G519" i="2"/>
  <c r="C524" i="2"/>
  <c r="B525" i="2"/>
  <c r="H525" i="2" s="1"/>
  <c r="I525" i="2" s="1"/>
  <c r="Q524" i="2" l="1"/>
  <c r="O525" i="2"/>
  <c r="P525" i="2" s="1"/>
  <c r="N526" i="2"/>
  <c r="M529" i="2"/>
  <c r="L530" i="2"/>
  <c r="R530" i="2" s="1"/>
  <c r="S530" i="2" s="1"/>
  <c r="D522" i="2"/>
  <c r="E521" i="2"/>
  <c r="F521" i="2" s="1"/>
  <c r="G520" i="2"/>
  <c r="C525" i="2"/>
  <c r="B526" i="2"/>
  <c r="H526" i="2" s="1"/>
  <c r="I526" i="2" s="1"/>
  <c r="O526" i="2" l="1"/>
  <c r="P526" i="2" s="1"/>
  <c r="N527" i="2"/>
  <c r="Q525" i="2"/>
  <c r="M530" i="2"/>
  <c r="L531" i="2"/>
  <c r="R531" i="2" s="1"/>
  <c r="S531" i="2" s="1"/>
  <c r="D523" i="2"/>
  <c r="E522" i="2"/>
  <c r="F522" i="2" s="1"/>
  <c r="G521" i="2"/>
  <c r="C526" i="2"/>
  <c r="B527" i="2"/>
  <c r="H527" i="2" s="1"/>
  <c r="I527" i="2" s="1"/>
  <c r="Q526" i="2" l="1"/>
  <c r="O527" i="2"/>
  <c r="P527" i="2" s="1"/>
  <c r="N528" i="2"/>
  <c r="L532" i="2"/>
  <c r="R532" i="2" s="1"/>
  <c r="S532" i="2" s="1"/>
  <c r="M531" i="2"/>
  <c r="G522" i="2"/>
  <c r="D524" i="2"/>
  <c r="E523" i="2"/>
  <c r="C527" i="2"/>
  <c r="B528" i="2"/>
  <c r="H528" i="2" s="1"/>
  <c r="I528" i="2" s="1"/>
  <c r="Q527" i="2" l="1"/>
  <c r="O528" i="2"/>
  <c r="P528" i="2" s="1"/>
  <c r="N529" i="2"/>
  <c r="L533" i="2"/>
  <c r="R533" i="2" s="1"/>
  <c r="S533" i="2" s="1"/>
  <c r="M532" i="2"/>
  <c r="F523" i="2"/>
  <c r="G523" i="2" s="1"/>
  <c r="D525" i="2"/>
  <c r="E524" i="2"/>
  <c r="F524" i="2" s="1"/>
  <c r="C528" i="2"/>
  <c r="B529" i="2"/>
  <c r="H529" i="2" s="1"/>
  <c r="I529" i="2" s="1"/>
  <c r="Q528" i="2" l="1"/>
  <c r="O529" i="2"/>
  <c r="P529" i="2" s="1"/>
  <c r="N530" i="2"/>
  <c r="M533" i="2"/>
  <c r="L534" i="2"/>
  <c r="R534" i="2" s="1"/>
  <c r="S534" i="2" s="1"/>
  <c r="G524" i="2"/>
  <c r="D526" i="2"/>
  <c r="E525" i="2"/>
  <c r="F525" i="2" s="1"/>
  <c r="C529" i="2"/>
  <c r="B530" i="2"/>
  <c r="H530" i="2" s="1"/>
  <c r="I530" i="2" s="1"/>
  <c r="Q529" i="2" l="1"/>
  <c r="O530" i="2"/>
  <c r="P530" i="2" s="1"/>
  <c r="N531" i="2"/>
  <c r="M534" i="2"/>
  <c r="L535" i="2"/>
  <c r="R535" i="2" s="1"/>
  <c r="S535" i="2" s="1"/>
  <c r="G525" i="2"/>
  <c r="D527" i="2"/>
  <c r="E526" i="2"/>
  <c r="F526" i="2" s="1"/>
  <c r="C530" i="2"/>
  <c r="B531" i="2"/>
  <c r="H531" i="2" s="1"/>
  <c r="I531" i="2" s="1"/>
  <c r="O531" i="2" l="1"/>
  <c r="P531" i="2" s="1"/>
  <c r="N532" i="2"/>
  <c r="Q530" i="2"/>
  <c r="L536" i="2"/>
  <c r="R536" i="2" s="1"/>
  <c r="S536" i="2" s="1"/>
  <c r="M535" i="2"/>
  <c r="G526" i="2"/>
  <c r="D528" i="2"/>
  <c r="E527" i="2"/>
  <c r="F527" i="2" s="1"/>
  <c r="C531" i="2"/>
  <c r="B532" i="2"/>
  <c r="H532" i="2" s="1"/>
  <c r="I532" i="2" s="1"/>
  <c r="O532" i="2" l="1"/>
  <c r="P532" i="2" s="1"/>
  <c r="N533" i="2"/>
  <c r="Q531" i="2"/>
  <c r="L537" i="2"/>
  <c r="R537" i="2" s="1"/>
  <c r="S537" i="2" s="1"/>
  <c r="M536" i="2"/>
  <c r="D529" i="2"/>
  <c r="E528" i="2"/>
  <c r="F528" i="2" s="1"/>
  <c r="G527" i="2"/>
  <c r="C532" i="2"/>
  <c r="B533" i="2"/>
  <c r="H533" i="2" s="1"/>
  <c r="I533" i="2" s="1"/>
  <c r="Q532" i="2" l="1"/>
  <c r="O533" i="2"/>
  <c r="P533" i="2" s="1"/>
  <c r="Q533" i="2" s="1"/>
  <c r="N534" i="2"/>
  <c r="M537" i="2"/>
  <c r="L538" i="2"/>
  <c r="R538" i="2" s="1"/>
  <c r="S538" i="2" s="1"/>
  <c r="D530" i="2"/>
  <c r="E529" i="2"/>
  <c r="F529" i="2" s="1"/>
  <c r="G528" i="2"/>
  <c r="C533" i="2"/>
  <c r="B534" i="2"/>
  <c r="H534" i="2" s="1"/>
  <c r="I534" i="2" s="1"/>
  <c r="O534" i="2" l="1"/>
  <c r="P534" i="2" s="1"/>
  <c r="N535" i="2"/>
  <c r="M538" i="2"/>
  <c r="L539" i="2"/>
  <c r="R539" i="2" s="1"/>
  <c r="S539" i="2" s="1"/>
  <c r="G529" i="2"/>
  <c r="D531" i="2"/>
  <c r="E530" i="2"/>
  <c r="F530" i="2" s="1"/>
  <c r="C534" i="2"/>
  <c r="B535" i="2"/>
  <c r="H535" i="2" s="1"/>
  <c r="I535" i="2" s="1"/>
  <c r="Q534" i="2" l="1"/>
  <c r="O535" i="2"/>
  <c r="P535" i="2" s="1"/>
  <c r="N536" i="2"/>
  <c r="L540" i="2"/>
  <c r="R540" i="2" s="1"/>
  <c r="S540" i="2" s="1"/>
  <c r="M539" i="2"/>
  <c r="G530" i="2"/>
  <c r="D532" i="2"/>
  <c r="E531" i="2"/>
  <c r="F531" i="2" s="1"/>
  <c r="C535" i="2"/>
  <c r="B536" i="2"/>
  <c r="H536" i="2" s="1"/>
  <c r="I536" i="2" s="1"/>
  <c r="O536" i="2" l="1"/>
  <c r="P536" i="2" s="1"/>
  <c r="N537" i="2"/>
  <c r="Q535" i="2"/>
  <c r="L541" i="2"/>
  <c r="R541" i="2" s="1"/>
  <c r="S541" i="2" s="1"/>
  <c r="T30" i="1" s="1"/>
  <c r="M540" i="2"/>
  <c r="G531" i="2"/>
  <c r="D533" i="2"/>
  <c r="E532" i="2"/>
  <c r="F532" i="2" s="1"/>
  <c r="C536" i="2"/>
  <c r="B537" i="2"/>
  <c r="H537" i="2" s="1"/>
  <c r="I537" i="2" s="1"/>
  <c r="Q536" i="2" l="1"/>
  <c r="O537" i="2"/>
  <c r="P537" i="2" s="1"/>
  <c r="N538" i="2"/>
  <c r="M541" i="2"/>
  <c r="L542" i="2"/>
  <c r="R542" i="2" s="1"/>
  <c r="S542" i="2" s="1"/>
  <c r="G532" i="2"/>
  <c r="D534" i="2"/>
  <c r="E533" i="2"/>
  <c r="F533" i="2" s="1"/>
  <c r="C537" i="2"/>
  <c r="B538" i="2"/>
  <c r="H538" i="2" s="1"/>
  <c r="I538" i="2" s="1"/>
  <c r="O538" i="2" l="1"/>
  <c r="P538" i="2" s="1"/>
  <c r="N539" i="2"/>
  <c r="Q537" i="2"/>
  <c r="M542" i="2"/>
  <c r="L543" i="2"/>
  <c r="R543" i="2" s="1"/>
  <c r="S543" i="2" s="1"/>
  <c r="G533" i="2"/>
  <c r="D535" i="2"/>
  <c r="E534" i="2"/>
  <c r="F534" i="2" s="1"/>
  <c r="C538" i="2"/>
  <c r="B539" i="2"/>
  <c r="H539" i="2" s="1"/>
  <c r="I539" i="2" s="1"/>
  <c r="O539" i="2" l="1"/>
  <c r="P539" i="2" s="1"/>
  <c r="N540" i="2"/>
  <c r="Q538" i="2"/>
  <c r="L544" i="2"/>
  <c r="R544" i="2" s="1"/>
  <c r="S544" i="2" s="1"/>
  <c r="M543" i="2"/>
  <c r="G534" i="2"/>
  <c r="D536" i="2"/>
  <c r="E535" i="2"/>
  <c r="F535" i="2" s="1"/>
  <c r="C539" i="2"/>
  <c r="B540" i="2"/>
  <c r="H540" i="2" s="1"/>
  <c r="I540" i="2" s="1"/>
  <c r="O540" i="2" l="1"/>
  <c r="P540" i="2" s="1"/>
  <c r="Q540" i="2" s="1"/>
  <c r="N541" i="2"/>
  <c r="Q539" i="2"/>
  <c r="L545" i="2"/>
  <c r="R545" i="2" s="1"/>
  <c r="S545" i="2" s="1"/>
  <c r="M544" i="2"/>
  <c r="G535" i="2"/>
  <c r="D537" i="2"/>
  <c r="E536" i="2"/>
  <c r="F536" i="2" s="1"/>
  <c r="C540" i="2"/>
  <c r="B541" i="2"/>
  <c r="H541" i="2" s="1"/>
  <c r="I541" i="2" s="1"/>
  <c r="O541" i="2" l="1"/>
  <c r="P541" i="2" s="1"/>
  <c r="N542" i="2"/>
  <c r="M545" i="2"/>
  <c r="L546" i="2"/>
  <c r="R546" i="2" s="1"/>
  <c r="S546" i="2" s="1"/>
  <c r="G536" i="2"/>
  <c r="D538" i="2"/>
  <c r="E537" i="2"/>
  <c r="F537" i="2" s="1"/>
  <c r="C541" i="2"/>
  <c r="B542" i="2"/>
  <c r="H542" i="2" s="1"/>
  <c r="I542" i="2" s="1"/>
  <c r="Q541" i="2" l="1"/>
  <c r="S30" i="1" s="1"/>
  <c r="O542" i="2"/>
  <c r="P542" i="2" s="1"/>
  <c r="N543" i="2"/>
  <c r="M546" i="2"/>
  <c r="L547" i="2"/>
  <c r="R547" i="2" s="1"/>
  <c r="S547" i="2" s="1"/>
  <c r="D539" i="2"/>
  <c r="E538" i="2"/>
  <c r="F538" i="2" s="1"/>
  <c r="G537" i="2"/>
  <c r="C542" i="2"/>
  <c r="B543" i="2"/>
  <c r="H543" i="2" s="1"/>
  <c r="I543" i="2" s="1"/>
  <c r="O543" i="2" l="1"/>
  <c r="P543" i="2" s="1"/>
  <c r="N544" i="2"/>
  <c r="Q542" i="2"/>
  <c r="L548" i="2"/>
  <c r="R548" i="2" s="1"/>
  <c r="S548" i="2" s="1"/>
  <c r="M547" i="2"/>
  <c r="G538" i="2"/>
  <c r="D540" i="2"/>
  <c r="E539" i="2"/>
  <c r="F539" i="2" s="1"/>
  <c r="C543" i="2"/>
  <c r="B544" i="2"/>
  <c r="H544" i="2" s="1"/>
  <c r="I544" i="2" s="1"/>
  <c r="O544" i="2" l="1"/>
  <c r="P544" i="2" s="1"/>
  <c r="Q544" i="2" s="1"/>
  <c r="N545" i="2"/>
  <c r="Q543" i="2"/>
  <c r="L549" i="2"/>
  <c r="R549" i="2" s="1"/>
  <c r="S549" i="2" s="1"/>
  <c r="M548" i="2"/>
  <c r="G539" i="2"/>
  <c r="D541" i="2"/>
  <c r="E540" i="2"/>
  <c r="F540" i="2" s="1"/>
  <c r="C544" i="2"/>
  <c r="B545" i="2"/>
  <c r="H545" i="2" s="1"/>
  <c r="I545" i="2" s="1"/>
  <c r="O545" i="2" l="1"/>
  <c r="P545" i="2" s="1"/>
  <c r="N546" i="2"/>
  <c r="M549" i="2"/>
  <c r="L550" i="2"/>
  <c r="R550" i="2" s="1"/>
  <c r="S550" i="2" s="1"/>
  <c r="G540" i="2"/>
  <c r="D542" i="2"/>
  <c r="E541" i="2"/>
  <c r="F541" i="2" s="1"/>
  <c r="C545" i="2"/>
  <c r="B546" i="2"/>
  <c r="H546" i="2" s="1"/>
  <c r="I546" i="2" s="1"/>
  <c r="O546" i="2" l="1"/>
  <c r="P546" i="2" s="1"/>
  <c r="N547" i="2"/>
  <c r="Q545" i="2"/>
  <c r="M550" i="2"/>
  <c r="L551" i="2"/>
  <c r="R551" i="2" s="1"/>
  <c r="S551" i="2" s="1"/>
  <c r="G541" i="2"/>
  <c r="D543" i="2"/>
  <c r="E542" i="2"/>
  <c r="F542" i="2" s="1"/>
  <c r="C546" i="2"/>
  <c r="B547" i="2"/>
  <c r="H547" i="2" s="1"/>
  <c r="I547" i="2" s="1"/>
  <c r="Q546" i="2" l="1"/>
  <c r="O547" i="2"/>
  <c r="P547" i="2"/>
  <c r="N548" i="2"/>
  <c r="L552" i="2"/>
  <c r="R552" i="2" s="1"/>
  <c r="S552" i="2" s="1"/>
  <c r="M551" i="2"/>
  <c r="G542" i="2"/>
  <c r="D544" i="2"/>
  <c r="E543" i="2"/>
  <c r="F543" i="2" s="1"/>
  <c r="C547" i="2"/>
  <c r="B548" i="2"/>
  <c r="H548" i="2" s="1"/>
  <c r="I548" i="2" s="1"/>
  <c r="Q547" i="2" l="1"/>
  <c r="O548" i="2"/>
  <c r="P548" i="2" s="1"/>
  <c r="N549" i="2"/>
  <c r="L553" i="2"/>
  <c r="R553" i="2" s="1"/>
  <c r="S553" i="2" s="1"/>
  <c r="M552" i="2"/>
  <c r="G543" i="2"/>
  <c r="D545" i="2"/>
  <c r="E544" i="2"/>
  <c r="F544" i="2" s="1"/>
  <c r="C548" i="2"/>
  <c r="B549" i="2"/>
  <c r="H549" i="2" s="1"/>
  <c r="I549" i="2" s="1"/>
  <c r="Q548" i="2" l="1"/>
  <c r="O549" i="2"/>
  <c r="P549" i="2" s="1"/>
  <c r="N550" i="2"/>
  <c r="M553" i="2"/>
  <c r="L554" i="2"/>
  <c r="R554" i="2" s="1"/>
  <c r="S554" i="2" s="1"/>
  <c r="D546" i="2"/>
  <c r="E545" i="2"/>
  <c r="F545" i="2" s="1"/>
  <c r="G544" i="2"/>
  <c r="C549" i="2"/>
  <c r="B550" i="2"/>
  <c r="H550" i="2" s="1"/>
  <c r="I550" i="2" s="1"/>
  <c r="Q549" i="2" l="1"/>
  <c r="O550" i="2"/>
  <c r="P550" i="2" s="1"/>
  <c r="N551" i="2"/>
  <c r="M554" i="2"/>
  <c r="L555" i="2"/>
  <c r="R555" i="2" s="1"/>
  <c r="S555" i="2" s="1"/>
  <c r="D547" i="2"/>
  <c r="E546" i="2"/>
  <c r="F546" i="2" s="1"/>
  <c r="G545" i="2"/>
  <c r="C550" i="2"/>
  <c r="B551" i="2"/>
  <c r="H551" i="2" s="1"/>
  <c r="I551" i="2" s="1"/>
  <c r="Q550" i="2" l="1"/>
  <c r="O551" i="2"/>
  <c r="P551" i="2"/>
  <c r="N552" i="2"/>
  <c r="L556" i="2"/>
  <c r="R556" i="2" s="1"/>
  <c r="S556" i="2" s="1"/>
  <c r="M555" i="2"/>
  <c r="D548" i="2"/>
  <c r="E547" i="2"/>
  <c r="F547" i="2" s="1"/>
  <c r="G546" i="2"/>
  <c r="C551" i="2"/>
  <c r="B552" i="2"/>
  <c r="H552" i="2" s="1"/>
  <c r="I552" i="2" s="1"/>
  <c r="Q551" i="2" l="1"/>
  <c r="O552" i="2"/>
  <c r="P552" i="2"/>
  <c r="N553" i="2"/>
  <c r="L557" i="2"/>
  <c r="R557" i="2" s="1"/>
  <c r="S557" i="2" s="1"/>
  <c r="M556" i="2"/>
  <c r="D549" i="2"/>
  <c r="E548" i="2"/>
  <c r="F548" i="2" s="1"/>
  <c r="G547" i="2"/>
  <c r="C552" i="2"/>
  <c r="B553" i="2"/>
  <c r="H553" i="2" s="1"/>
  <c r="I553" i="2" s="1"/>
  <c r="Q552" i="2" l="1"/>
  <c r="O553" i="2"/>
  <c r="P553" i="2"/>
  <c r="N554" i="2"/>
  <c r="M557" i="2"/>
  <c r="L558" i="2"/>
  <c r="R558" i="2" s="1"/>
  <c r="S558" i="2" s="1"/>
  <c r="D550" i="2"/>
  <c r="E549" i="2"/>
  <c r="F549" i="2" s="1"/>
  <c r="G548" i="2"/>
  <c r="C553" i="2"/>
  <c r="B554" i="2"/>
  <c r="H554" i="2" s="1"/>
  <c r="I554" i="2" s="1"/>
  <c r="Q553" i="2" l="1"/>
  <c r="O554" i="2"/>
  <c r="P554" i="2" s="1"/>
  <c r="N555" i="2"/>
  <c r="M558" i="2"/>
  <c r="L559" i="2"/>
  <c r="R559" i="2" s="1"/>
  <c r="S559" i="2" s="1"/>
  <c r="G549" i="2"/>
  <c r="D551" i="2"/>
  <c r="E550" i="2"/>
  <c r="F550" i="2" s="1"/>
  <c r="C554" i="2"/>
  <c r="B555" i="2"/>
  <c r="H555" i="2" s="1"/>
  <c r="I555" i="2" s="1"/>
  <c r="Q554" i="2" l="1"/>
  <c r="O555" i="2"/>
  <c r="P555" i="2" s="1"/>
  <c r="N556" i="2"/>
  <c r="L560" i="2"/>
  <c r="R560" i="2" s="1"/>
  <c r="S560" i="2" s="1"/>
  <c r="M559" i="2"/>
  <c r="G550" i="2"/>
  <c r="D552" i="2"/>
  <c r="E551" i="2"/>
  <c r="F551" i="2" s="1"/>
  <c r="C555" i="2"/>
  <c r="B556" i="2"/>
  <c r="H556" i="2" s="1"/>
  <c r="I556" i="2" s="1"/>
  <c r="Q555" i="2" l="1"/>
  <c r="O556" i="2"/>
  <c r="P556" i="2" s="1"/>
  <c r="N557" i="2"/>
  <c r="L561" i="2"/>
  <c r="R561" i="2" s="1"/>
  <c r="S561" i="2" s="1"/>
  <c r="M560" i="2"/>
  <c r="G551" i="2"/>
  <c r="D553" i="2"/>
  <c r="E552" i="2"/>
  <c r="F552" i="2" s="1"/>
  <c r="C556" i="2"/>
  <c r="B557" i="2"/>
  <c r="H557" i="2" s="1"/>
  <c r="I557" i="2" s="1"/>
  <c r="O557" i="2" l="1"/>
  <c r="P557" i="2" s="1"/>
  <c r="N558" i="2"/>
  <c r="Q556" i="2"/>
  <c r="M561" i="2"/>
  <c r="L562" i="2"/>
  <c r="R562" i="2" s="1"/>
  <c r="S562" i="2" s="1"/>
  <c r="G552" i="2"/>
  <c r="D554" i="2"/>
  <c r="E553" i="2"/>
  <c r="F553" i="2" s="1"/>
  <c r="C557" i="2"/>
  <c r="B558" i="2"/>
  <c r="H558" i="2" s="1"/>
  <c r="I558" i="2" s="1"/>
  <c r="Q557" i="2" l="1"/>
  <c r="O558" i="2"/>
  <c r="P558" i="2" s="1"/>
  <c r="N559" i="2"/>
  <c r="M562" i="2"/>
  <c r="L563" i="2"/>
  <c r="R563" i="2" s="1"/>
  <c r="S563" i="2" s="1"/>
  <c r="G553" i="2"/>
  <c r="D555" i="2"/>
  <c r="E554" i="2"/>
  <c r="F554" i="2" s="1"/>
  <c r="C558" i="2"/>
  <c r="B559" i="2"/>
  <c r="H559" i="2" s="1"/>
  <c r="I559" i="2" s="1"/>
  <c r="O559" i="2" l="1"/>
  <c r="P559" i="2" s="1"/>
  <c r="N560" i="2"/>
  <c r="Q558" i="2"/>
  <c r="L564" i="2"/>
  <c r="R564" i="2" s="1"/>
  <c r="S564" i="2" s="1"/>
  <c r="M563" i="2"/>
  <c r="D556" i="2"/>
  <c r="E555" i="2"/>
  <c r="F555" i="2" s="1"/>
  <c r="G554" i="2"/>
  <c r="C559" i="2"/>
  <c r="B560" i="2"/>
  <c r="H560" i="2" s="1"/>
  <c r="I560" i="2" s="1"/>
  <c r="O560" i="2" l="1"/>
  <c r="P560" i="2" s="1"/>
  <c r="N561" i="2"/>
  <c r="Q559" i="2"/>
  <c r="L565" i="2"/>
  <c r="R565" i="2" s="1"/>
  <c r="S565" i="2" s="1"/>
  <c r="M564" i="2"/>
  <c r="G555" i="2"/>
  <c r="D557" i="2"/>
  <c r="E556" i="2"/>
  <c r="F556" i="2" s="1"/>
  <c r="C560" i="2"/>
  <c r="B561" i="2"/>
  <c r="H561" i="2" s="1"/>
  <c r="I561" i="2" s="1"/>
  <c r="Q560" i="2" l="1"/>
  <c r="O561" i="2"/>
  <c r="P561" i="2" s="1"/>
  <c r="N562" i="2"/>
  <c r="M565" i="2"/>
  <c r="L566" i="2"/>
  <c r="R566" i="2" s="1"/>
  <c r="S566" i="2" s="1"/>
  <c r="D558" i="2"/>
  <c r="E557" i="2"/>
  <c r="F557" i="2" s="1"/>
  <c r="G556" i="2"/>
  <c r="C561" i="2"/>
  <c r="B562" i="2"/>
  <c r="H562" i="2" s="1"/>
  <c r="I562" i="2" s="1"/>
  <c r="Q561" i="2" l="1"/>
  <c r="O562" i="2"/>
  <c r="P562" i="2" s="1"/>
  <c r="Q562" i="2" s="1"/>
  <c r="N563" i="2"/>
  <c r="M566" i="2"/>
  <c r="L567" i="2"/>
  <c r="R567" i="2" s="1"/>
  <c r="S567" i="2" s="1"/>
  <c r="G557" i="2"/>
  <c r="D559" i="2"/>
  <c r="E558" i="2"/>
  <c r="F558" i="2" s="1"/>
  <c r="C562" i="2"/>
  <c r="B563" i="2"/>
  <c r="H563" i="2" s="1"/>
  <c r="I563" i="2" s="1"/>
  <c r="O563" i="2" l="1"/>
  <c r="P563" i="2" s="1"/>
  <c r="N564" i="2"/>
  <c r="L568" i="2"/>
  <c r="R568" i="2" s="1"/>
  <c r="S568" i="2" s="1"/>
  <c r="M567" i="2"/>
  <c r="D560" i="2"/>
  <c r="E559" i="2"/>
  <c r="F559" i="2" s="1"/>
  <c r="G558" i="2"/>
  <c r="C563" i="2"/>
  <c r="B564" i="2"/>
  <c r="H564" i="2" s="1"/>
  <c r="I564" i="2" s="1"/>
  <c r="O564" i="2" l="1"/>
  <c r="P564" i="2" s="1"/>
  <c r="N565" i="2"/>
  <c r="Q563" i="2"/>
  <c r="L569" i="2"/>
  <c r="R569" i="2" s="1"/>
  <c r="S569" i="2" s="1"/>
  <c r="M568" i="2"/>
  <c r="G559" i="2"/>
  <c r="D561" i="2"/>
  <c r="E560" i="2"/>
  <c r="F560" i="2" s="1"/>
  <c r="C564" i="2"/>
  <c r="B565" i="2"/>
  <c r="H565" i="2" s="1"/>
  <c r="I565" i="2" s="1"/>
  <c r="Q564" i="2" l="1"/>
  <c r="O565" i="2"/>
  <c r="P565" i="2"/>
  <c r="N566" i="2"/>
  <c r="M569" i="2"/>
  <c r="L570" i="2"/>
  <c r="R570" i="2" s="1"/>
  <c r="S570" i="2" s="1"/>
  <c r="D562" i="2"/>
  <c r="E561" i="2"/>
  <c r="F561" i="2" s="1"/>
  <c r="G560" i="2"/>
  <c r="C565" i="2"/>
  <c r="B566" i="2"/>
  <c r="H566" i="2" s="1"/>
  <c r="I566" i="2" s="1"/>
  <c r="O566" i="2" l="1"/>
  <c r="P566" i="2" s="1"/>
  <c r="N567" i="2"/>
  <c r="Q565" i="2"/>
  <c r="M570" i="2"/>
  <c r="L571" i="2"/>
  <c r="R571" i="2" s="1"/>
  <c r="S571" i="2" s="1"/>
  <c r="T31" i="1" s="1"/>
  <c r="G561" i="2"/>
  <c r="D563" i="2"/>
  <c r="E562" i="2"/>
  <c r="C566" i="2"/>
  <c r="B567" i="2"/>
  <c r="H567" i="2" s="1"/>
  <c r="I567" i="2" s="1"/>
  <c r="Q566" i="2" l="1"/>
  <c r="O567" i="2"/>
  <c r="P567" i="2" s="1"/>
  <c r="N568" i="2"/>
  <c r="L572" i="2"/>
  <c r="R572" i="2" s="1"/>
  <c r="S572" i="2" s="1"/>
  <c r="M571" i="2"/>
  <c r="F562" i="2"/>
  <c r="G562" i="2" s="1"/>
  <c r="D564" i="2"/>
  <c r="E563" i="2"/>
  <c r="F563" i="2" s="1"/>
  <c r="C567" i="2"/>
  <c r="B568" i="2"/>
  <c r="H568" i="2" s="1"/>
  <c r="I568" i="2" s="1"/>
  <c r="O568" i="2" l="1"/>
  <c r="P568" i="2" s="1"/>
  <c r="N569" i="2"/>
  <c r="Q567" i="2"/>
  <c r="L573" i="2"/>
  <c r="R573" i="2" s="1"/>
  <c r="S573" i="2" s="1"/>
  <c r="M572" i="2"/>
  <c r="D565" i="2"/>
  <c r="E564" i="2"/>
  <c r="F564" i="2" s="1"/>
  <c r="G563" i="2"/>
  <c r="C568" i="2"/>
  <c r="B569" i="2"/>
  <c r="H569" i="2" s="1"/>
  <c r="I569" i="2" s="1"/>
  <c r="Q568" i="2" l="1"/>
  <c r="O569" i="2"/>
  <c r="P569" i="2" s="1"/>
  <c r="N570" i="2"/>
  <c r="M573" i="2"/>
  <c r="L574" i="2"/>
  <c r="R574" i="2" s="1"/>
  <c r="S574" i="2" s="1"/>
  <c r="G564" i="2"/>
  <c r="D566" i="2"/>
  <c r="E565" i="2"/>
  <c r="F565" i="2" s="1"/>
  <c r="C569" i="2"/>
  <c r="B570" i="2"/>
  <c r="H570" i="2" s="1"/>
  <c r="I570" i="2" s="1"/>
  <c r="Q569" i="2" l="1"/>
  <c r="O570" i="2"/>
  <c r="P570" i="2" s="1"/>
  <c r="N571" i="2"/>
  <c r="M574" i="2"/>
  <c r="L575" i="2"/>
  <c r="R575" i="2" s="1"/>
  <c r="S575" i="2" s="1"/>
  <c r="D567" i="2"/>
  <c r="E566" i="2"/>
  <c r="F566" i="2" s="1"/>
  <c r="G565" i="2"/>
  <c r="C570" i="2"/>
  <c r="B571" i="2"/>
  <c r="H571" i="2" s="1"/>
  <c r="I571" i="2" s="1"/>
  <c r="O571" i="2" l="1"/>
  <c r="P571" i="2" s="1"/>
  <c r="Q571" i="2" s="1"/>
  <c r="S31" i="1" s="1"/>
  <c r="N572" i="2"/>
  <c r="Q570" i="2"/>
  <c r="L576" i="2"/>
  <c r="R576" i="2" s="1"/>
  <c r="S576" i="2" s="1"/>
  <c r="M575" i="2"/>
  <c r="G566" i="2"/>
  <c r="D568" i="2"/>
  <c r="E567" i="2"/>
  <c r="F567" i="2" s="1"/>
  <c r="C571" i="2"/>
  <c r="B572" i="2"/>
  <c r="H572" i="2" s="1"/>
  <c r="I572" i="2" s="1"/>
  <c r="O572" i="2" l="1"/>
  <c r="P572" i="2" s="1"/>
  <c r="N573" i="2"/>
  <c r="L577" i="2"/>
  <c r="R577" i="2" s="1"/>
  <c r="S577" i="2" s="1"/>
  <c r="M576" i="2"/>
  <c r="G567" i="2"/>
  <c r="D569" i="2"/>
  <c r="E568" i="2"/>
  <c r="F568" i="2" s="1"/>
  <c r="C572" i="2"/>
  <c r="B573" i="2"/>
  <c r="H573" i="2" s="1"/>
  <c r="I573" i="2" s="1"/>
  <c r="Q572" i="2" l="1"/>
  <c r="O573" i="2"/>
  <c r="P573" i="2" s="1"/>
  <c r="Q573" i="2" s="1"/>
  <c r="N574" i="2"/>
  <c r="M577" i="2"/>
  <c r="L578" i="2"/>
  <c r="R578" i="2" s="1"/>
  <c r="S578" i="2" s="1"/>
  <c r="G568" i="2"/>
  <c r="D570" i="2"/>
  <c r="E569" i="2"/>
  <c r="F569" i="2" s="1"/>
  <c r="C573" i="2"/>
  <c r="B574" i="2"/>
  <c r="H574" i="2" s="1"/>
  <c r="I574" i="2" s="1"/>
  <c r="O574" i="2" l="1"/>
  <c r="P574" i="2" s="1"/>
  <c r="N575" i="2"/>
  <c r="M578" i="2"/>
  <c r="L579" i="2"/>
  <c r="R579" i="2" s="1"/>
  <c r="S579" i="2" s="1"/>
  <c r="G569" i="2"/>
  <c r="D571" i="2"/>
  <c r="E570" i="2"/>
  <c r="F570" i="2" s="1"/>
  <c r="C574" i="2"/>
  <c r="B575" i="2"/>
  <c r="H575" i="2" s="1"/>
  <c r="I575" i="2" s="1"/>
  <c r="Q574" i="2" l="1"/>
  <c r="O575" i="2"/>
  <c r="P575" i="2" s="1"/>
  <c r="N576" i="2"/>
  <c r="L580" i="2"/>
  <c r="R580" i="2" s="1"/>
  <c r="S580" i="2" s="1"/>
  <c r="M579" i="2"/>
  <c r="G570" i="2"/>
  <c r="D572" i="2"/>
  <c r="E571" i="2"/>
  <c r="C575" i="2"/>
  <c r="B576" i="2"/>
  <c r="H576" i="2" s="1"/>
  <c r="I576" i="2" s="1"/>
  <c r="O576" i="2" l="1"/>
  <c r="P576" i="2" s="1"/>
  <c r="N577" i="2"/>
  <c r="Q575" i="2"/>
  <c r="L581" i="2"/>
  <c r="R581" i="2" s="1"/>
  <c r="S581" i="2" s="1"/>
  <c r="M580" i="2"/>
  <c r="F571" i="2"/>
  <c r="G571" i="2" s="1"/>
  <c r="D573" i="2"/>
  <c r="E572" i="2"/>
  <c r="F572" i="2" s="1"/>
  <c r="C576" i="2"/>
  <c r="B577" i="2"/>
  <c r="H577" i="2" s="1"/>
  <c r="I577" i="2" s="1"/>
  <c r="Q576" i="2" l="1"/>
  <c r="O577" i="2"/>
  <c r="P577" i="2"/>
  <c r="N578" i="2"/>
  <c r="M581" i="2"/>
  <c r="L582" i="2"/>
  <c r="R582" i="2" s="1"/>
  <c r="S582" i="2" s="1"/>
  <c r="G572" i="2"/>
  <c r="D574" i="2"/>
  <c r="E573" i="2"/>
  <c r="F573" i="2" s="1"/>
  <c r="C577" i="2"/>
  <c r="B578" i="2"/>
  <c r="H578" i="2" s="1"/>
  <c r="I578" i="2" s="1"/>
  <c r="O578" i="2" l="1"/>
  <c r="P578" i="2" s="1"/>
  <c r="N579" i="2"/>
  <c r="Q577" i="2"/>
  <c r="M582" i="2"/>
  <c r="L583" i="2"/>
  <c r="R583" i="2" s="1"/>
  <c r="S583" i="2" s="1"/>
  <c r="G573" i="2"/>
  <c r="D575" i="2"/>
  <c r="E574" i="2"/>
  <c r="F574" i="2" s="1"/>
  <c r="C578" i="2"/>
  <c r="B579" i="2"/>
  <c r="H579" i="2" s="1"/>
  <c r="I579" i="2" s="1"/>
  <c r="O579" i="2" l="1"/>
  <c r="P579" i="2" s="1"/>
  <c r="N580" i="2"/>
  <c r="Q578" i="2"/>
  <c r="L584" i="2"/>
  <c r="R584" i="2" s="1"/>
  <c r="S584" i="2" s="1"/>
  <c r="M583" i="2"/>
  <c r="G574" i="2"/>
  <c r="D576" i="2"/>
  <c r="E575" i="2"/>
  <c r="F575" i="2" s="1"/>
  <c r="C579" i="2"/>
  <c r="B580" i="2"/>
  <c r="H580" i="2" s="1"/>
  <c r="I580" i="2" s="1"/>
  <c r="O580" i="2" l="1"/>
  <c r="P580" i="2" s="1"/>
  <c r="N581" i="2"/>
  <c r="Q579" i="2"/>
  <c r="L585" i="2"/>
  <c r="R585" i="2" s="1"/>
  <c r="S585" i="2" s="1"/>
  <c r="M584" i="2"/>
  <c r="G575" i="2"/>
  <c r="D577" i="2"/>
  <c r="E576" i="2"/>
  <c r="F576" i="2" s="1"/>
  <c r="C580" i="2"/>
  <c r="B581" i="2"/>
  <c r="H581" i="2" s="1"/>
  <c r="I581" i="2" s="1"/>
  <c r="Q580" i="2" l="1"/>
  <c r="O581" i="2"/>
  <c r="P581" i="2" s="1"/>
  <c r="N582" i="2"/>
  <c r="M585" i="2"/>
  <c r="L586" i="2"/>
  <c r="R586" i="2" s="1"/>
  <c r="S586" i="2" s="1"/>
  <c r="D578" i="2"/>
  <c r="E577" i="2"/>
  <c r="F577" i="2" s="1"/>
  <c r="G576" i="2"/>
  <c r="C581" i="2"/>
  <c r="B582" i="2"/>
  <c r="H582" i="2" s="1"/>
  <c r="I582" i="2" s="1"/>
  <c r="Q581" i="2" l="1"/>
  <c r="O582" i="2"/>
  <c r="P582" i="2"/>
  <c r="N583" i="2"/>
  <c r="M586" i="2"/>
  <c r="L587" i="2"/>
  <c r="R587" i="2" s="1"/>
  <c r="S587" i="2" s="1"/>
  <c r="D579" i="2"/>
  <c r="E578" i="2"/>
  <c r="F578" i="2" s="1"/>
  <c r="G577" i="2"/>
  <c r="C582" i="2"/>
  <c r="B583" i="2"/>
  <c r="H583" i="2" s="1"/>
  <c r="I583" i="2" s="1"/>
  <c r="O583" i="2" l="1"/>
  <c r="P583" i="2" s="1"/>
  <c r="N584" i="2"/>
  <c r="Q582" i="2"/>
  <c r="L588" i="2"/>
  <c r="R588" i="2" s="1"/>
  <c r="S588" i="2" s="1"/>
  <c r="M587" i="2"/>
  <c r="D580" i="2"/>
  <c r="E579" i="2"/>
  <c r="F579" i="2" s="1"/>
  <c r="G578" i="2"/>
  <c r="C583" i="2"/>
  <c r="B584" i="2"/>
  <c r="H584" i="2" s="1"/>
  <c r="I584" i="2" s="1"/>
  <c r="Q583" i="2" l="1"/>
  <c r="O584" i="2"/>
  <c r="P584" i="2" s="1"/>
  <c r="N585" i="2"/>
  <c r="L589" i="2"/>
  <c r="R589" i="2" s="1"/>
  <c r="S589" i="2" s="1"/>
  <c r="M588" i="2"/>
  <c r="D581" i="2"/>
  <c r="E580" i="2"/>
  <c r="F580" i="2" s="1"/>
  <c r="G579" i="2"/>
  <c r="C584" i="2"/>
  <c r="B585" i="2"/>
  <c r="H585" i="2" s="1"/>
  <c r="I585" i="2" s="1"/>
  <c r="O585" i="2" l="1"/>
  <c r="P585" i="2" s="1"/>
  <c r="N586" i="2"/>
  <c r="Q584" i="2"/>
  <c r="M589" i="2"/>
  <c r="L590" i="2"/>
  <c r="R590" i="2" s="1"/>
  <c r="S590" i="2" s="1"/>
  <c r="D582" i="2"/>
  <c r="E581" i="2"/>
  <c r="F581" i="2" s="1"/>
  <c r="G580" i="2"/>
  <c r="C585" i="2"/>
  <c r="B586" i="2"/>
  <c r="H586" i="2" s="1"/>
  <c r="I586" i="2" s="1"/>
  <c r="Q585" i="2" l="1"/>
  <c r="O586" i="2"/>
  <c r="P586" i="2" s="1"/>
  <c r="N587" i="2"/>
  <c r="L591" i="2"/>
  <c r="R591" i="2" s="1"/>
  <c r="S591" i="2" s="1"/>
  <c r="M590" i="2"/>
  <c r="G581" i="2"/>
  <c r="D583" i="2"/>
  <c r="E582" i="2"/>
  <c r="F582" i="2" s="1"/>
  <c r="C586" i="2"/>
  <c r="B587" i="2"/>
  <c r="H587" i="2" s="1"/>
  <c r="I587" i="2" s="1"/>
  <c r="O587" i="2" l="1"/>
  <c r="P587" i="2" s="1"/>
  <c r="N588" i="2"/>
  <c r="Q586" i="2"/>
  <c r="M591" i="2"/>
  <c r="L592" i="2"/>
  <c r="R592" i="2" s="1"/>
  <c r="S592" i="2" s="1"/>
  <c r="G582" i="2"/>
  <c r="D584" i="2"/>
  <c r="E583" i="2"/>
  <c r="F583" i="2" s="1"/>
  <c r="C587" i="2"/>
  <c r="B588" i="2"/>
  <c r="H588" i="2" s="1"/>
  <c r="I588" i="2" s="1"/>
  <c r="Q587" i="2" l="1"/>
  <c r="O588" i="2"/>
  <c r="P588" i="2" s="1"/>
  <c r="N589" i="2"/>
  <c r="L593" i="2"/>
  <c r="R593" i="2" s="1"/>
  <c r="S593" i="2" s="1"/>
  <c r="M592" i="2"/>
  <c r="D585" i="2"/>
  <c r="E584" i="2"/>
  <c r="F584" i="2" s="1"/>
  <c r="G583" i="2"/>
  <c r="C588" i="2"/>
  <c r="B589" i="2"/>
  <c r="H589" i="2" s="1"/>
  <c r="I589" i="2" s="1"/>
  <c r="O589" i="2" l="1"/>
  <c r="P589" i="2" s="1"/>
  <c r="N590" i="2"/>
  <c r="Q588" i="2"/>
  <c r="L594" i="2"/>
  <c r="R594" i="2" s="1"/>
  <c r="S594" i="2" s="1"/>
  <c r="M593" i="2"/>
  <c r="D586" i="2"/>
  <c r="E585" i="2"/>
  <c r="F585" i="2" s="1"/>
  <c r="G584" i="2"/>
  <c r="C589" i="2"/>
  <c r="B590" i="2"/>
  <c r="H590" i="2" s="1"/>
  <c r="I590" i="2" s="1"/>
  <c r="O590" i="2" l="1"/>
  <c r="P590" i="2" s="1"/>
  <c r="N591" i="2"/>
  <c r="Q589" i="2"/>
  <c r="M594" i="2"/>
  <c r="L595" i="2"/>
  <c r="R595" i="2" s="1"/>
  <c r="S595" i="2" s="1"/>
  <c r="D587" i="2"/>
  <c r="E586" i="2"/>
  <c r="F586" i="2" s="1"/>
  <c r="G585" i="2"/>
  <c r="C590" i="2"/>
  <c r="B591" i="2"/>
  <c r="H591" i="2" s="1"/>
  <c r="I591" i="2" s="1"/>
  <c r="O591" i="2" l="1"/>
  <c r="P591" i="2" s="1"/>
  <c r="N592" i="2"/>
  <c r="Q590" i="2"/>
  <c r="M595" i="2"/>
  <c r="L596" i="2"/>
  <c r="R596" i="2" s="1"/>
  <c r="S596" i="2" s="1"/>
  <c r="D588" i="2"/>
  <c r="E587" i="2"/>
  <c r="F587" i="2" s="1"/>
  <c r="G586" i="2"/>
  <c r="C591" i="2"/>
  <c r="B592" i="2"/>
  <c r="H592" i="2" s="1"/>
  <c r="I592" i="2" s="1"/>
  <c r="O592" i="2" l="1"/>
  <c r="P592" i="2" s="1"/>
  <c r="N593" i="2"/>
  <c r="Q591" i="2"/>
  <c r="L597" i="2"/>
  <c r="R597" i="2" s="1"/>
  <c r="S597" i="2" s="1"/>
  <c r="M596" i="2"/>
  <c r="G587" i="2"/>
  <c r="D589" i="2"/>
  <c r="E588" i="2"/>
  <c r="F588" i="2" s="1"/>
  <c r="C592" i="2"/>
  <c r="B593" i="2"/>
  <c r="H593" i="2" s="1"/>
  <c r="I593" i="2" s="1"/>
  <c r="Q592" i="2" l="1"/>
  <c r="O593" i="2"/>
  <c r="P593" i="2" s="1"/>
  <c r="N594" i="2"/>
  <c r="L598" i="2"/>
  <c r="R598" i="2" s="1"/>
  <c r="S598" i="2" s="1"/>
  <c r="M597" i="2"/>
  <c r="D590" i="2"/>
  <c r="E589" i="2"/>
  <c r="F589" i="2" s="1"/>
  <c r="G588" i="2"/>
  <c r="C593" i="2"/>
  <c r="B594" i="2"/>
  <c r="H594" i="2" s="1"/>
  <c r="I594" i="2" s="1"/>
  <c r="Q593" i="2" l="1"/>
  <c r="O594" i="2"/>
  <c r="P594" i="2" s="1"/>
  <c r="N595" i="2"/>
  <c r="M598" i="2"/>
  <c r="L599" i="2"/>
  <c r="R599" i="2" s="1"/>
  <c r="S599" i="2" s="1"/>
  <c r="G589" i="2"/>
  <c r="D591" i="2"/>
  <c r="E590" i="2"/>
  <c r="F590" i="2" s="1"/>
  <c r="C594" i="2"/>
  <c r="B595" i="2"/>
  <c r="H595" i="2" s="1"/>
  <c r="I595" i="2" s="1"/>
  <c r="O595" i="2" l="1"/>
  <c r="P595" i="2" s="1"/>
  <c r="N596" i="2"/>
  <c r="Q594" i="2"/>
  <c r="M599" i="2"/>
  <c r="L600" i="2"/>
  <c r="R600" i="2" s="1"/>
  <c r="S600" i="2" s="1"/>
  <c r="G590" i="2"/>
  <c r="D592" i="2"/>
  <c r="E591" i="2"/>
  <c r="F591" i="2" s="1"/>
  <c r="C595" i="2"/>
  <c r="B596" i="2"/>
  <c r="H596" i="2" s="1"/>
  <c r="I596" i="2" s="1"/>
  <c r="Q595" i="2" l="1"/>
  <c r="O596" i="2"/>
  <c r="P596" i="2"/>
  <c r="N597" i="2"/>
  <c r="L601" i="2"/>
  <c r="R601" i="2" s="1"/>
  <c r="S601" i="2" s="1"/>
  <c r="T32" i="1" s="1"/>
  <c r="M600" i="2"/>
  <c r="D593" i="2"/>
  <c r="E592" i="2"/>
  <c r="F592" i="2" s="1"/>
  <c r="G591" i="2"/>
  <c r="C596" i="2"/>
  <c r="B597" i="2"/>
  <c r="H597" i="2" s="1"/>
  <c r="I597" i="2" s="1"/>
  <c r="O597" i="2" l="1"/>
  <c r="P597" i="2" s="1"/>
  <c r="N598" i="2"/>
  <c r="Q596" i="2"/>
  <c r="L602" i="2"/>
  <c r="R602" i="2" s="1"/>
  <c r="S602" i="2" s="1"/>
  <c r="M601" i="2"/>
  <c r="G592" i="2"/>
  <c r="D594" i="2"/>
  <c r="E593" i="2"/>
  <c r="F593" i="2" s="1"/>
  <c r="C597" i="2"/>
  <c r="B598" i="2"/>
  <c r="H598" i="2" s="1"/>
  <c r="I598" i="2" s="1"/>
  <c r="O598" i="2" l="1"/>
  <c r="P598" i="2" s="1"/>
  <c r="N599" i="2"/>
  <c r="Q597" i="2"/>
  <c r="M602" i="2"/>
  <c r="L603" i="2"/>
  <c r="R603" i="2" s="1"/>
  <c r="S603" i="2" s="1"/>
  <c r="G593" i="2"/>
  <c r="D595" i="2"/>
  <c r="E594" i="2"/>
  <c r="F594" i="2" s="1"/>
  <c r="C598" i="2"/>
  <c r="B599" i="2"/>
  <c r="H599" i="2" s="1"/>
  <c r="I599" i="2" s="1"/>
  <c r="O599" i="2" l="1"/>
  <c r="P599" i="2" s="1"/>
  <c r="N600" i="2"/>
  <c r="Q598" i="2"/>
  <c r="M603" i="2"/>
  <c r="L604" i="2"/>
  <c r="R604" i="2" s="1"/>
  <c r="S604" i="2" s="1"/>
  <c r="G594" i="2"/>
  <c r="D596" i="2"/>
  <c r="E595" i="2"/>
  <c r="F595" i="2" s="1"/>
  <c r="C599" i="2"/>
  <c r="B600" i="2"/>
  <c r="H600" i="2" s="1"/>
  <c r="I600" i="2" s="1"/>
  <c r="O600" i="2" l="1"/>
  <c r="P600" i="2" s="1"/>
  <c r="N601" i="2"/>
  <c r="Q599" i="2"/>
  <c r="L605" i="2"/>
  <c r="R605" i="2" s="1"/>
  <c r="S605" i="2" s="1"/>
  <c r="M604" i="2"/>
  <c r="G595" i="2"/>
  <c r="D597" i="2"/>
  <c r="E596" i="2"/>
  <c r="F596" i="2" s="1"/>
  <c r="C600" i="2"/>
  <c r="B601" i="2"/>
  <c r="H601" i="2" s="1"/>
  <c r="I601" i="2" s="1"/>
  <c r="Q600" i="2" l="1"/>
  <c r="O601" i="2"/>
  <c r="P601" i="2" s="1"/>
  <c r="N602" i="2"/>
  <c r="L606" i="2"/>
  <c r="R606" i="2" s="1"/>
  <c r="S606" i="2" s="1"/>
  <c r="M605" i="2"/>
  <c r="G596" i="2"/>
  <c r="D598" i="2"/>
  <c r="E597" i="2"/>
  <c r="F597" i="2" s="1"/>
  <c r="C601" i="2"/>
  <c r="B602" i="2"/>
  <c r="H602" i="2" s="1"/>
  <c r="I602" i="2" s="1"/>
  <c r="O602" i="2" l="1"/>
  <c r="P602" i="2" s="1"/>
  <c r="Q602" i="2" s="1"/>
  <c r="N603" i="2"/>
  <c r="Q601" i="2"/>
  <c r="S32" i="1" s="1"/>
  <c r="M606" i="2"/>
  <c r="L607" i="2"/>
  <c r="R607" i="2" s="1"/>
  <c r="S607" i="2" s="1"/>
  <c r="G597" i="2"/>
  <c r="D599" i="2"/>
  <c r="E598" i="2"/>
  <c r="C602" i="2"/>
  <c r="B603" i="2"/>
  <c r="H603" i="2" s="1"/>
  <c r="I603" i="2" s="1"/>
  <c r="O603" i="2" l="1"/>
  <c r="P603" i="2" s="1"/>
  <c r="N604" i="2"/>
  <c r="M607" i="2"/>
  <c r="L608" i="2"/>
  <c r="R608" i="2" s="1"/>
  <c r="S608" i="2" s="1"/>
  <c r="F598" i="2"/>
  <c r="G598" i="2" s="1"/>
  <c r="D600" i="2"/>
  <c r="E599" i="2"/>
  <c r="F599" i="2" s="1"/>
  <c r="C603" i="2"/>
  <c r="B604" i="2"/>
  <c r="H604" i="2" s="1"/>
  <c r="I604" i="2" s="1"/>
  <c r="O604" i="2" l="1"/>
  <c r="P604" i="2" s="1"/>
  <c r="N605" i="2"/>
  <c r="Q603" i="2"/>
  <c r="L609" i="2"/>
  <c r="R609" i="2" s="1"/>
  <c r="S609" i="2" s="1"/>
  <c r="M608" i="2"/>
  <c r="G599" i="2"/>
  <c r="D601" i="2"/>
  <c r="E600" i="2"/>
  <c r="F600" i="2" s="1"/>
  <c r="C604" i="2"/>
  <c r="B605" i="2"/>
  <c r="H605" i="2" s="1"/>
  <c r="I605" i="2" s="1"/>
  <c r="Q604" i="2" l="1"/>
  <c r="O605" i="2"/>
  <c r="P605" i="2" s="1"/>
  <c r="N606" i="2"/>
  <c r="L610" i="2"/>
  <c r="R610" i="2" s="1"/>
  <c r="S610" i="2" s="1"/>
  <c r="M609" i="2"/>
  <c r="G600" i="2"/>
  <c r="D602" i="2"/>
  <c r="E601" i="2"/>
  <c r="F601" i="2" s="1"/>
  <c r="C605" i="2"/>
  <c r="B606" i="2"/>
  <c r="H606" i="2" s="1"/>
  <c r="I606" i="2" s="1"/>
  <c r="O606" i="2" l="1"/>
  <c r="P606" i="2" s="1"/>
  <c r="Q606" i="2" s="1"/>
  <c r="N607" i="2"/>
  <c r="Q605" i="2"/>
  <c r="M610" i="2"/>
  <c r="L611" i="2"/>
  <c r="R611" i="2" s="1"/>
  <c r="S611" i="2" s="1"/>
  <c r="G601" i="2"/>
  <c r="D603" i="2"/>
  <c r="E602" i="2"/>
  <c r="F602" i="2" s="1"/>
  <c r="C606" i="2"/>
  <c r="B607" i="2"/>
  <c r="H607" i="2" s="1"/>
  <c r="I607" i="2" s="1"/>
  <c r="O607" i="2" l="1"/>
  <c r="P607" i="2" s="1"/>
  <c r="N608" i="2"/>
  <c r="M611" i="2"/>
  <c r="L612" i="2"/>
  <c r="R612" i="2" s="1"/>
  <c r="S612" i="2" s="1"/>
  <c r="D604" i="2"/>
  <c r="E603" i="2"/>
  <c r="F603" i="2" s="1"/>
  <c r="G602" i="2"/>
  <c r="C607" i="2"/>
  <c r="B608" i="2"/>
  <c r="H608" i="2" s="1"/>
  <c r="I608" i="2" s="1"/>
  <c r="Q607" i="2" l="1"/>
  <c r="O608" i="2"/>
  <c r="P608" i="2"/>
  <c r="Q608" i="2" s="1"/>
  <c r="N609" i="2"/>
  <c r="L613" i="2"/>
  <c r="R613" i="2" s="1"/>
  <c r="S613" i="2" s="1"/>
  <c r="M612" i="2"/>
  <c r="G603" i="2"/>
  <c r="D605" i="2"/>
  <c r="E604" i="2"/>
  <c r="F604" i="2" s="1"/>
  <c r="C608" i="2"/>
  <c r="B609" i="2"/>
  <c r="H609" i="2" s="1"/>
  <c r="I609" i="2" s="1"/>
  <c r="O609" i="2" l="1"/>
  <c r="P609" i="2" s="1"/>
  <c r="N610" i="2"/>
  <c r="L614" i="2"/>
  <c r="R614" i="2" s="1"/>
  <c r="S614" i="2" s="1"/>
  <c r="M613" i="2"/>
  <c r="G604" i="2"/>
  <c r="D606" i="2"/>
  <c r="E605" i="2"/>
  <c r="F605" i="2" s="1"/>
  <c r="C609" i="2"/>
  <c r="B610" i="2"/>
  <c r="H610" i="2" s="1"/>
  <c r="I610" i="2" s="1"/>
  <c r="Q609" i="2" l="1"/>
  <c r="O610" i="2"/>
  <c r="P610" i="2" s="1"/>
  <c r="N611" i="2"/>
  <c r="M614" i="2"/>
  <c r="L615" i="2"/>
  <c r="R615" i="2" s="1"/>
  <c r="S615" i="2" s="1"/>
  <c r="D607" i="2"/>
  <c r="E606" i="2"/>
  <c r="F606" i="2" s="1"/>
  <c r="G605" i="2"/>
  <c r="C610" i="2"/>
  <c r="B611" i="2"/>
  <c r="H611" i="2" s="1"/>
  <c r="I611" i="2" s="1"/>
  <c r="O611" i="2" l="1"/>
  <c r="P611" i="2" s="1"/>
  <c r="N612" i="2"/>
  <c r="Q610" i="2"/>
  <c r="M615" i="2"/>
  <c r="L616" i="2"/>
  <c r="R616" i="2" s="1"/>
  <c r="S616" i="2" s="1"/>
  <c r="D608" i="2"/>
  <c r="E607" i="2"/>
  <c r="F607" i="2" s="1"/>
  <c r="G606" i="2"/>
  <c r="C611" i="2"/>
  <c r="B612" i="2"/>
  <c r="H612" i="2" s="1"/>
  <c r="I612" i="2" s="1"/>
  <c r="Q611" i="2" l="1"/>
  <c r="O612" i="2"/>
  <c r="P612" i="2"/>
  <c r="N613" i="2"/>
  <c r="L617" i="2"/>
  <c r="R617" i="2" s="1"/>
  <c r="S617" i="2" s="1"/>
  <c r="M616" i="2"/>
  <c r="D609" i="2"/>
  <c r="E608" i="2"/>
  <c r="F608" i="2" s="1"/>
  <c r="G607" i="2"/>
  <c r="C612" i="2"/>
  <c r="B613" i="2"/>
  <c r="H613" i="2" s="1"/>
  <c r="I613" i="2" s="1"/>
  <c r="O613" i="2" l="1"/>
  <c r="P613" i="2" s="1"/>
  <c r="N614" i="2"/>
  <c r="Q612" i="2"/>
  <c r="L618" i="2"/>
  <c r="R618" i="2" s="1"/>
  <c r="S618" i="2" s="1"/>
  <c r="M617" i="2"/>
  <c r="D610" i="2"/>
  <c r="E609" i="2"/>
  <c r="F609" i="2" s="1"/>
  <c r="G608" i="2"/>
  <c r="C613" i="2"/>
  <c r="B614" i="2"/>
  <c r="H614" i="2" s="1"/>
  <c r="I614" i="2" s="1"/>
  <c r="O614" i="2" l="1"/>
  <c r="P614" i="2" s="1"/>
  <c r="N615" i="2"/>
  <c r="Q613" i="2"/>
  <c r="M618" i="2"/>
  <c r="L619" i="2"/>
  <c r="R619" i="2" s="1"/>
  <c r="S619" i="2" s="1"/>
  <c r="D611" i="2"/>
  <c r="E610" i="2"/>
  <c r="F610" i="2" s="1"/>
  <c r="G609" i="2"/>
  <c r="C614" i="2"/>
  <c r="B615" i="2"/>
  <c r="H615" i="2" s="1"/>
  <c r="I615" i="2" s="1"/>
  <c r="O615" i="2" l="1"/>
  <c r="P615" i="2" s="1"/>
  <c r="N616" i="2"/>
  <c r="Q614" i="2"/>
  <c r="M619" i="2"/>
  <c r="L620" i="2"/>
  <c r="R620" i="2" s="1"/>
  <c r="S620" i="2" s="1"/>
  <c r="D612" i="2"/>
  <c r="E611" i="2"/>
  <c r="F611" i="2" s="1"/>
  <c r="G610" i="2"/>
  <c r="C615" i="2"/>
  <c r="B616" i="2"/>
  <c r="H616" i="2" s="1"/>
  <c r="I616" i="2" s="1"/>
  <c r="Q615" i="2" l="1"/>
  <c r="O616" i="2"/>
  <c r="P616" i="2"/>
  <c r="N617" i="2"/>
  <c r="L621" i="2"/>
  <c r="R621" i="2" s="1"/>
  <c r="S621" i="2" s="1"/>
  <c r="M620" i="2"/>
  <c r="D613" i="2"/>
  <c r="E612" i="2"/>
  <c r="F612" i="2" s="1"/>
  <c r="G611" i="2"/>
  <c r="C616" i="2"/>
  <c r="B617" i="2"/>
  <c r="H617" i="2" s="1"/>
  <c r="I617" i="2" s="1"/>
  <c r="O617" i="2" l="1"/>
  <c r="P617" i="2" s="1"/>
  <c r="N618" i="2"/>
  <c r="Q616" i="2"/>
  <c r="L622" i="2"/>
  <c r="R622" i="2" s="1"/>
  <c r="S622" i="2" s="1"/>
  <c r="M621" i="2"/>
  <c r="D614" i="2"/>
  <c r="E613" i="2"/>
  <c r="F613" i="2" s="1"/>
  <c r="G612" i="2"/>
  <c r="C617" i="2"/>
  <c r="B618" i="2"/>
  <c r="H618" i="2" s="1"/>
  <c r="I618" i="2" s="1"/>
  <c r="Q617" i="2" l="1"/>
  <c r="O618" i="2"/>
  <c r="P618" i="2" s="1"/>
  <c r="N619" i="2"/>
  <c r="M622" i="2"/>
  <c r="L623" i="2"/>
  <c r="R623" i="2" s="1"/>
  <c r="S623" i="2" s="1"/>
  <c r="G613" i="2"/>
  <c r="D615" i="2"/>
  <c r="E614" i="2"/>
  <c r="F614" i="2" s="1"/>
  <c r="C618" i="2"/>
  <c r="B619" i="2"/>
  <c r="H619" i="2" s="1"/>
  <c r="I619" i="2" s="1"/>
  <c r="O619" i="2" l="1"/>
  <c r="P619" i="2" s="1"/>
  <c r="N620" i="2"/>
  <c r="Q618" i="2"/>
  <c r="M623" i="2"/>
  <c r="L624" i="2"/>
  <c r="R624" i="2" s="1"/>
  <c r="S624" i="2" s="1"/>
  <c r="G614" i="2"/>
  <c r="D616" i="2"/>
  <c r="E615" i="2"/>
  <c r="F615" i="2" s="1"/>
  <c r="C619" i="2"/>
  <c r="B620" i="2"/>
  <c r="H620" i="2" s="1"/>
  <c r="I620" i="2" s="1"/>
  <c r="Q619" i="2" l="1"/>
  <c r="O620" i="2"/>
  <c r="P620" i="2" s="1"/>
  <c r="N621" i="2"/>
  <c r="L625" i="2"/>
  <c r="R625" i="2" s="1"/>
  <c r="S625" i="2" s="1"/>
  <c r="M624" i="2"/>
  <c r="D617" i="2"/>
  <c r="E616" i="2"/>
  <c r="F616" i="2" s="1"/>
  <c r="G615" i="2"/>
  <c r="C620" i="2"/>
  <c r="B621" i="2"/>
  <c r="H621" i="2" s="1"/>
  <c r="I621" i="2" s="1"/>
  <c r="O621" i="2" l="1"/>
  <c r="P621" i="2" s="1"/>
  <c r="N622" i="2"/>
  <c r="Q620" i="2"/>
  <c r="L626" i="2"/>
  <c r="R626" i="2" s="1"/>
  <c r="S626" i="2" s="1"/>
  <c r="M625" i="2"/>
  <c r="D618" i="2"/>
  <c r="E617" i="2"/>
  <c r="F617" i="2" s="1"/>
  <c r="G616" i="2"/>
  <c r="C621" i="2"/>
  <c r="B622" i="2"/>
  <c r="H622" i="2" s="1"/>
  <c r="I622" i="2" s="1"/>
  <c r="O622" i="2" l="1"/>
  <c r="P622" i="2" s="1"/>
  <c r="N623" i="2"/>
  <c r="Q621" i="2"/>
  <c r="M626" i="2"/>
  <c r="L627" i="2"/>
  <c r="R627" i="2" s="1"/>
  <c r="S627" i="2" s="1"/>
  <c r="D619" i="2"/>
  <c r="E618" i="2"/>
  <c r="F618" i="2" s="1"/>
  <c r="G617" i="2"/>
  <c r="C622" i="2"/>
  <c r="B623" i="2"/>
  <c r="H623" i="2" s="1"/>
  <c r="I623" i="2" s="1"/>
  <c r="O623" i="2" l="1"/>
  <c r="P623" i="2" s="1"/>
  <c r="N624" i="2"/>
  <c r="Q622" i="2"/>
  <c r="M627" i="2"/>
  <c r="L628" i="2"/>
  <c r="R628" i="2" s="1"/>
  <c r="S628" i="2" s="1"/>
  <c r="D620" i="2"/>
  <c r="E619" i="2"/>
  <c r="F619" i="2" s="1"/>
  <c r="G618" i="2"/>
  <c r="C623" i="2"/>
  <c r="B624" i="2"/>
  <c r="H624" i="2" s="1"/>
  <c r="I624" i="2" s="1"/>
  <c r="O624" i="2" l="1"/>
  <c r="P624" i="2" s="1"/>
  <c r="N625" i="2"/>
  <c r="Q623" i="2"/>
  <c r="L629" i="2"/>
  <c r="R629" i="2" s="1"/>
  <c r="S629" i="2" s="1"/>
  <c r="M628" i="2"/>
  <c r="D621" i="2"/>
  <c r="E620" i="2"/>
  <c r="F620" i="2" s="1"/>
  <c r="G619" i="2"/>
  <c r="C624" i="2"/>
  <c r="B625" i="2"/>
  <c r="H625" i="2" s="1"/>
  <c r="I625" i="2" s="1"/>
  <c r="Q624" i="2" l="1"/>
  <c r="O625" i="2"/>
  <c r="P625" i="2" s="1"/>
  <c r="N626" i="2"/>
  <c r="L630" i="2"/>
  <c r="R630" i="2" s="1"/>
  <c r="S630" i="2" s="1"/>
  <c r="M629" i="2"/>
  <c r="D622" i="2"/>
  <c r="E621" i="2"/>
  <c r="F621" i="2" s="1"/>
  <c r="G620" i="2"/>
  <c r="C625" i="2"/>
  <c r="B626" i="2"/>
  <c r="H626" i="2" s="1"/>
  <c r="I626" i="2" s="1"/>
  <c r="O626" i="2" l="1"/>
  <c r="P626" i="2" s="1"/>
  <c r="N627" i="2"/>
  <c r="Q625" i="2"/>
  <c r="M630" i="2"/>
  <c r="L631" i="2"/>
  <c r="R631" i="2" s="1"/>
  <c r="S631" i="2" s="1"/>
  <c r="D623" i="2"/>
  <c r="E622" i="2"/>
  <c r="F622" i="2" s="1"/>
  <c r="G621" i="2"/>
  <c r="C626" i="2"/>
  <c r="B627" i="2"/>
  <c r="H627" i="2" s="1"/>
  <c r="I627" i="2" s="1"/>
  <c r="Q626" i="2" l="1"/>
  <c r="O627" i="2"/>
  <c r="P627" i="2"/>
  <c r="N628" i="2"/>
  <c r="M631" i="2"/>
  <c r="L632" i="2"/>
  <c r="R632" i="2" s="1"/>
  <c r="S632" i="2" s="1"/>
  <c r="D624" i="2"/>
  <c r="E623" i="2"/>
  <c r="F623" i="2" s="1"/>
  <c r="G622" i="2"/>
  <c r="C627" i="2"/>
  <c r="B628" i="2"/>
  <c r="H628" i="2" s="1"/>
  <c r="I628" i="2" s="1"/>
  <c r="Q627" i="2" l="1"/>
  <c r="O628" i="2"/>
  <c r="P628" i="2" s="1"/>
  <c r="N629" i="2"/>
  <c r="L633" i="2"/>
  <c r="R633" i="2" s="1"/>
  <c r="S633" i="2" s="1"/>
  <c r="M632" i="2"/>
  <c r="D625" i="2"/>
  <c r="E624" i="2"/>
  <c r="F624" i="2" s="1"/>
  <c r="G623" i="2"/>
  <c r="C628" i="2"/>
  <c r="B629" i="2"/>
  <c r="H629" i="2" s="1"/>
  <c r="I629" i="2" s="1"/>
  <c r="Q628" i="2" l="1"/>
  <c r="O629" i="2"/>
  <c r="P629" i="2" s="1"/>
  <c r="N630" i="2"/>
  <c r="L634" i="2"/>
  <c r="R634" i="2" s="1"/>
  <c r="S634" i="2" s="1"/>
  <c r="M633" i="2"/>
  <c r="D626" i="2"/>
  <c r="E625" i="2"/>
  <c r="F625" i="2" s="1"/>
  <c r="G624" i="2"/>
  <c r="C629" i="2"/>
  <c r="B630" i="2"/>
  <c r="H630" i="2" s="1"/>
  <c r="I630" i="2" s="1"/>
  <c r="O630" i="2" l="1"/>
  <c r="P630" i="2" s="1"/>
  <c r="N631" i="2"/>
  <c r="Q629" i="2"/>
  <c r="M634" i="2"/>
  <c r="L635" i="2"/>
  <c r="R635" i="2" s="1"/>
  <c r="S635" i="2" s="1"/>
  <c r="G625" i="2"/>
  <c r="D627" i="2"/>
  <c r="E626" i="2"/>
  <c r="F626" i="2" s="1"/>
  <c r="C630" i="2"/>
  <c r="B631" i="2"/>
  <c r="H631" i="2" s="1"/>
  <c r="I631" i="2" s="1"/>
  <c r="O631" i="2" l="1"/>
  <c r="P631" i="2" s="1"/>
  <c r="N632" i="2"/>
  <c r="Q630" i="2"/>
  <c r="M635" i="2"/>
  <c r="L636" i="2"/>
  <c r="R636" i="2" s="1"/>
  <c r="S636" i="2" s="1"/>
  <c r="G626" i="2"/>
  <c r="D628" i="2"/>
  <c r="E627" i="2"/>
  <c r="F627" i="2" s="1"/>
  <c r="C631" i="2"/>
  <c r="B632" i="2"/>
  <c r="H632" i="2" s="1"/>
  <c r="I632" i="2" s="1"/>
  <c r="Q631" i="2" l="1"/>
  <c r="O632" i="2"/>
  <c r="P632" i="2" s="1"/>
  <c r="N633" i="2"/>
  <c r="L637" i="2"/>
  <c r="R637" i="2" s="1"/>
  <c r="S637" i="2" s="1"/>
  <c r="M636" i="2"/>
  <c r="G627" i="2"/>
  <c r="D629" i="2"/>
  <c r="E628" i="2"/>
  <c r="F628" i="2" s="1"/>
  <c r="C632" i="2"/>
  <c r="B633" i="2"/>
  <c r="H633" i="2" s="1"/>
  <c r="I633" i="2" s="1"/>
  <c r="O633" i="2" l="1"/>
  <c r="P633" i="2" s="1"/>
  <c r="N634" i="2"/>
  <c r="Q632" i="2"/>
  <c r="L638" i="2"/>
  <c r="R638" i="2" s="1"/>
  <c r="S638" i="2" s="1"/>
  <c r="M637" i="2"/>
  <c r="D630" i="2"/>
  <c r="E629" i="2"/>
  <c r="F629" i="2" s="1"/>
  <c r="G628" i="2"/>
  <c r="C633" i="2"/>
  <c r="B634" i="2"/>
  <c r="H634" i="2" s="1"/>
  <c r="I634" i="2" s="1"/>
  <c r="Q633" i="2" l="1"/>
  <c r="O634" i="2"/>
  <c r="P634" i="2" s="1"/>
  <c r="N635" i="2"/>
  <c r="M638" i="2"/>
  <c r="L639" i="2"/>
  <c r="R639" i="2" s="1"/>
  <c r="S639" i="2" s="1"/>
  <c r="D631" i="2"/>
  <c r="E630" i="2"/>
  <c r="F630" i="2" s="1"/>
  <c r="G629" i="2"/>
  <c r="C634" i="2"/>
  <c r="B635" i="2"/>
  <c r="H635" i="2" s="1"/>
  <c r="I635" i="2" s="1"/>
  <c r="Q634" i="2" l="1"/>
  <c r="O635" i="2"/>
  <c r="P635" i="2"/>
  <c r="N636" i="2"/>
  <c r="M639" i="2"/>
  <c r="L640" i="2"/>
  <c r="R640" i="2" s="1"/>
  <c r="S640" i="2" s="1"/>
  <c r="D632" i="2"/>
  <c r="E631" i="2"/>
  <c r="F631" i="2" s="1"/>
  <c r="G630" i="2"/>
  <c r="C635" i="2"/>
  <c r="B636" i="2"/>
  <c r="H636" i="2" s="1"/>
  <c r="I636" i="2" s="1"/>
  <c r="O636" i="2" l="1"/>
  <c r="P636" i="2" s="1"/>
  <c r="N637" i="2"/>
  <c r="Q635" i="2"/>
  <c r="L641" i="2"/>
  <c r="R641" i="2" s="1"/>
  <c r="S641" i="2" s="1"/>
  <c r="M640" i="2"/>
  <c r="G631" i="2"/>
  <c r="D633" i="2"/>
  <c r="E632" i="2"/>
  <c r="F632" i="2" s="1"/>
  <c r="C636" i="2"/>
  <c r="B637" i="2"/>
  <c r="H637" i="2" s="1"/>
  <c r="I637" i="2" s="1"/>
  <c r="O637" i="2" l="1"/>
  <c r="P637" i="2" s="1"/>
  <c r="N638" i="2"/>
  <c r="Q636" i="2"/>
  <c r="L642" i="2"/>
  <c r="R642" i="2" s="1"/>
  <c r="S642" i="2" s="1"/>
  <c r="M641" i="2"/>
  <c r="G632" i="2"/>
  <c r="D634" i="2"/>
  <c r="E633" i="2"/>
  <c r="F633" i="2" s="1"/>
  <c r="C637" i="2"/>
  <c r="B638" i="2"/>
  <c r="H638" i="2" s="1"/>
  <c r="I638" i="2" s="1"/>
  <c r="Q637" i="2" l="1"/>
  <c r="O638" i="2"/>
  <c r="P638" i="2" s="1"/>
  <c r="N639" i="2"/>
  <c r="M642" i="2"/>
  <c r="L643" i="2"/>
  <c r="R643" i="2" s="1"/>
  <c r="S643" i="2" s="1"/>
  <c r="G633" i="2"/>
  <c r="D635" i="2"/>
  <c r="E634" i="2"/>
  <c r="F634" i="2" s="1"/>
  <c r="C638" i="2"/>
  <c r="B639" i="2"/>
  <c r="H639" i="2" s="1"/>
  <c r="I639" i="2" s="1"/>
  <c r="O639" i="2" l="1"/>
  <c r="P639" i="2" s="1"/>
  <c r="N640" i="2"/>
  <c r="Q638" i="2"/>
  <c r="M643" i="2"/>
  <c r="L644" i="2"/>
  <c r="R644" i="2" s="1"/>
  <c r="S644" i="2" s="1"/>
  <c r="G634" i="2"/>
  <c r="D636" i="2"/>
  <c r="E635" i="2"/>
  <c r="C639" i="2"/>
  <c r="B640" i="2"/>
  <c r="H640" i="2" s="1"/>
  <c r="I640" i="2" s="1"/>
  <c r="Q639" i="2" l="1"/>
  <c r="O640" i="2"/>
  <c r="P640" i="2"/>
  <c r="N641" i="2"/>
  <c r="L645" i="2"/>
  <c r="R645" i="2" s="1"/>
  <c r="S645" i="2" s="1"/>
  <c r="M644" i="2"/>
  <c r="F635" i="2"/>
  <c r="G635" i="2" s="1"/>
  <c r="D637" i="2"/>
  <c r="E636" i="2"/>
  <c r="F636" i="2" s="1"/>
  <c r="C640" i="2"/>
  <c r="B641" i="2"/>
  <c r="H641" i="2" s="1"/>
  <c r="I641" i="2" s="1"/>
  <c r="O641" i="2" l="1"/>
  <c r="P641" i="2" s="1"/>
  <c r="N642" i="2"/>
  <c r="Q640" i="2"/>
  <c r="L646" i="2"/>
  <c r="R646" i="2" s="1"/>
  <c r="S646" i="2" s="1"/>
  <c r="M645" i="2"/>
  <c r="G636" i="2"/>
  <c r="D638" i="2"/>
  <c r="E637" i="2"/>
  <c r="F637" i="2" s="1"/>
  <c r="C641" i="2"/>
  <c r="B642" i="2"/>
  <c r="H642" i="2" s="1"/>
  <c r="I642" i="2" s="1"/>
  <c r="Q641" i="2" l="1"/>
  <c r="O642" i="2"/>
  <c r="P642" i="2" s="1"/>
  <c r="N643" i="2"/>
  <c r="M646" i="2"/>
  <c r="L647" i="2"/>
  <c r="R647" i="2" s="1"/>
  <c r="S647" i="2" s="1"/>
  <c r="G637" i="2"/>
  <c r="D639" i="2"/>
  <c r="E638" i="2"/>
  <c r="F638" i="2" s="1"/>
  <c r="C642" i="2"/>
  <c r="B643" i="2"/>
  <c r="H643" i="2" s="1"/>
  <c r="I643" i="2" s="1"/>
  <c r="Q642" i="2" l="1"/>
  <c r="O643" i="2"/>
  <c r="P643" i="2" s="1"/>
  <c r="N644" i="2"/>
  <c r="M647" i="2"/>
  <c r="L648" i="2"/>
  <c r="R648" i="2" s="1"/>
  <c r="S648" i="2" s="1"/>
  <c r="G638" i="2"/>
  <c r="D640" i="2"/>
  <c r="E639" i="2"/>
  <c r="F639" i="2" s="1"/>
  <c r="C643" i="2"/>
  <c r="B644" i="2"/>
  <c r="H644" i="2" s="1"/>
  <c r="I644" i="2" s="1"/>
  <c r="Q643" i="2" l="1"/>
  <c r="O644" i="2"/>
  <c r="P644" i="2" s="1"/>
  <c r="N645" i="2"/>
  <c r="L649" i="2"/>
  <c r="R649" i="2" s="1"/>
  <c r="S649" i="2" s="1"/>
  <c r="M648" i="2"/>
  <c r="G639" i="2"/>
  <c r="D641" i="2"/>
  <c r="E640" i="2"/>
  <c r="F640" i="2" s="1"/>
  <c r="C644" i="2"/>
  <c r="B645" i="2"/>
  <c r="H645" i="2" s="1"/>
  <c r="I645" i="2" s="1"/>
  <c r="Q644" i="2" l="1"/>
  <c r="O645" i="2"/>
  <c r="P645" i="2" s="1"/>
  <c r="N646" i="2"/>
  <c r="L650" i="2"/>
  <c r="R650" i="2" s="1"/>
  <c r="S650" i="2" s="1"/>
  <c r="M649" i="2"/>
  <c r="D642" i="2"/>
  <c r="E641" i="2"/>
  <c r="F641" i="2" s="1"/>
  <c r="G640" i="2"/>
  <c r="C645" i="2"/>
  <c r="B646" i="2"/>
  <c r="H646" i="2" s="1"/>
  <c r="I646" i="2" s="1"/>
  <c r="Q645" i="2" l="1"/>
  <c r="O646" i="2"/>
  <c r="P646" i="2"/>
  <c r="N647" i="2"/>
  <c r="M650" i="2"/>
  <c r="L651" i="2"/>
  <c r="R651" i="2" s="1"/>
  <c r="S651" i="2" s="1"/>
  <c r="G641" i="2"/>
  <c r="D643" i="2"/>
  <c r="E642" i="2"/>
  <c r="F642" i="2" s="1"/>
  <c r="C646" i="2"/>
  <c r="B647" i="2"/>
  <c r="H647" i="2" s="1"/>
  <c r="I647" i="2" s="1"/>
  <c r="Q646" i="2" l="1"/>
  <c r="O647" i="2"/>
  <c r="P647" i="2" s="1"/>
  <c r="N648" i="2"/>
  <c r="M651" i="2"/>
  <c r="L652" i="2"/>
  <c r="R652" i="2" s="1"/>
  <c r="S652" i="2" s="1"/>
  <c r="D644" i="2"/>
  <c r="E643" i="2"/>
  <c r="F643" i="2" s="1"/>
  <c r="G642" i="2"/>
  <c r="C647" i="2"/>
  <c r="B648" i="2"/>
  <c r="H648" i="2" s="1"/>
  <c r="I648" i="2" s="1"/>
  <c r="O648" i="2" l="1"/>
  <c r="P648" i="2" s="1"/>
  <c r="N649" i="2"/>
  <c r="Q647" i="2"/>
  <c r="L653" i="2"/>
  <c r="R653" i="2" s="1"/>
  <c r="S653" i="2" s="1"/>
  <c r="M652" i="2"/>
  <c r="G643" i="2"/>
  <c r="D645" i="2"/>
  <c r="E644" i="2"/>
  <c r="F644" i="2" s="1"/>
  <c r="C648" i="2"/>
  <c r="B649" i="2"/>
  <c r="H649" i="2" s="1"/>
  <c r="I649" i="2" s="1"/>
  <c r="O649" i="2" l="1"/>
  <c r="P649" i="2" s="1"/>
  <c r="N650" i="2"/>
  <c r="Q648" i="2"/>
  <c r="L654" i="2"/>
  <c r="R654" i="2" s="1"/>
  <c r="S654" i="2" s="1"/>
  <c r="M653" i="2"/>
  <c r="D646" i="2"/>
  <c r="E645" i="2"/>
  <c r="F645" i="2" s="1"/>
  <c r="G644" i="2"/>
  <c r="C649" i="2"/>
  <c r="B650" i="2"/>
  <c r="H650" i="2" s="1"/>
  <c r="I650" i="2" s="1"/>
  <c r="Q649" i="2" l="1"/>
  <c r="O650" i="2"/>
  <c r="P650" i="2"/>
  <c r="N651" i="2"/>
  <c r="M654" i="2"/>
  <c r="L655" i="2"/>
  <c r="R655" i="2" s="1"/>
  <c r="S655" i="2" s="1"/>
  <c r="G645" i="2"/>
  <c r="D647" i="2"/>
  <c r="E646" i="2"/>
  <c r="F646" i="2" s="1"/>
  <c r="C650" i="2"/>
  <c r="B651" i="2"/>
  <c r="H651" i="2" s="1"/>
  <c r="I651" i="2" s="1"/>
  <c r="O651" i="2" l="1"/>
  <c r="P651" i="2" s="1"/>
  <c r="N652" i="2"/>
  <c r="Q650" i="2"/>
  <c r="M655" i="2"/>
  <c r="L656" i="2"/>
  <c r="R656" i="2" s="1"/>
  <c r="S656" i="2" s="1"/>
  <c r="D648" i="2"/>
  <c r="E647" i="2"/>
  <c r="F647" i="2" s="1"/>
  <c r="G646" i="2"/>
  <c r="C651" i="2"/>
  <c r="B652" i="2"/>
  <c r="H652" i="2" s="1"/>
  <c r="I652" i="2" s="1"/>
  <c r="Q651" i="2" l="1"/>
  <c r="O652" i="2"/>
  <c r="P652" i="2"/>
  <c r="N653" i="2"/>
  <c r="L657" i="2"/>
  <c r="R657" i="2" s="1"/>
  <c r="S657" i="2" s="1"/>
  <c r="M656" i="2"/>
  <c r="G647" i="2"/>
  <c r="D649" i="2"/>
  <c r="E648" i="2"/>
  <c r="F648" i="2" s="1"/>
  <c r="C652" i="2"/>
  <c r="B653" i="2"/>
  <c r="H653" i="2" s="1"/>
  <c r="I653" i="2" s="1"/>
  <c r="O653" i="2" l="1"/>
  <c r="P653" i="2" s="1"/>
  <c r="N654" i="2"/>
  <c r="Q652" i="2"/>
  <c r="L658" i="2"/>
  <c r="R658" i="2" s="1"/>
  <c r="S658" i="2" s="1"/>
  <c r="M657" i="2"/>
  <c r="D650" i="2"/>
  <c r="E649" i="2"/>
  <c r="F649" i="2" s="1"/>
  <c r="G648" i="2"/>
  <c r="C653" i="2"/>
  <c r="B654" i="2"/>
  <c r="H654" i="2" s="1"/>
  <c r="I654" i="2" s="1"/>
  <c r="Q653" i="2" l="1"/>
  <c r="O654" i="2"/>
  <c r="P654" i="2" s="1"/>
  <c r="Q654" i="2" s="1"/>
  <c r="N655" i="2"/>
  <c r="M658" i="2"/>
  <c r="L659" i="2"/>
  <c r="R659" i="2" s="1"/>
  <c r="S659" i="2" s="1"/>
  <c r="G649" i="2"/>
  <c r="D651" i="2"/>
  <c r="E650" i="2"/>
  <c r="F650" i="2" s="1"/>
  <c r="C654" i="2"/>
  <c r="B655" i="2"/>
  <c r="H655" i="2" s="1"/>
  <c r="I655" i="2" s="1"/>
  <c r="O655" i="2" l="1"/>
  <c r="P655" i="2" s="1"/>
  <c r="N656" i="2"/>
  <c r="M659" i="2"/>
  <c r="L660" i="2"/>
  <c r="R660" i="2" s="1"/>
  <c r="S660" i="2" s="1"/>
  <c r="D652" i="2"/>
  <c r="E651" i="2"/>
  <c r="F651" i="2" s="1"/>
  <c r="G650" i="2"/>
  <c r="C655" i="2"/>
  <c r="B656" i="2"/>
  <c r="H656" i="2" s="1"/>
  <c r="I656" i="2" s="1"/>
  <c r="Q655" i="2" l="1"/>
  <c r="O656" i="2"/>
  <c r="P656" i="2"/>
  <c r="N657" i="2"/>
  <c r="L661" i="2"/>
  <c r="R661" i="2" s="1"/>
  <c r="S661" i="2" s="1"/>
  <c r="M660" i="2"/>
  <c r="G651" i="2"/>
  <c r="D653" i="2"/>
  <c r="E652" i="2"/>
  <c r="F652" i="2" s="1"/>
  <c r="C656" i="2"/>
  <c r="B657" i="2"/>
  <c r="H657" i="2" s="1"/>
  <c r="I657" i="2" s="1"/>
  <c r="O657" i="2" l="1"/>
  <c r="P657" i="2" s="1"/>
  <c r="N658" i="2"/>
  <c r="Q656" i="2"/>
  <c r="L662" i="2"/>
  <c r="R662" i="2" s="1"/>
  <c r="S662" i="2" s="1"/>
  <c r="M661" i="2"/>
  <c r="G652" i="2"/>
  <c r="D654" i="2"/>
  <c r="E653" i="2"/>
  <c r="F653" i="2" s="1"/>
  <c r="C657" i="2"/>
  <c r="B658" i="2"/>
  <c r="H658" i="2" s="1"/>
  <c r="I658" i="2" s="1"/>
  <c r="O658" i="2" l="1"/>
  <c r="P658" i="2" s="1"/>
  <c r="N659" i="2"/>
  <c r="Q657" i="2"/>
  <c r="M662" i="2"/>
  <c r="L663" i="2"/>
  <c r="R663" i="2" s="1"/>
  <c r="S663" i="2" s="1"/>
  <c r="G653" i="2"/>
  <c r="D655" i="2"/>
  <c r="E654" i="2"/>
  <c r="F654" i="2" s="1"/>
  <c r="C658" i="2"/>
  <c r="B659" i="2"/>
  <c r="H659" i="2" s="1"/>
  <c r="I659" i="2" s="1"/>
  <c r="Q658" i="2" l="1"/>
  <c r="O659" i="2"/>
  <c r="P659" i="2" s="1"/>
  <c r="N660" i="2"/>
  <c r="M663" i="2"/>
  <c r="L664" i="2"/>
  <c r="R664" i="2" s="1"/>
  <c r="S664" i="2" s="1"/>
  <c r="G654" i="2"/>
  <c r="D656" i="2"/>
  <c r="E655" i="2"/>
  <c r="F655" i="2" s="1"/>
  <c r="C659" i="2"/>
  <c r="B660" i="2"/>
  <c r="H660" i="2" s="1"/>
  <c r="I660" i="2" s="1"/>
  <c r="O660" i="2" l="1"/>
  <c r="P660" i="2" s="1"/>
  <c r="N661" i="2"/>
  <c r="Q659" i="2"/>
  <c r="L665" i="2"/>
  <c r="R665" i="2" s="1"/>
  <c r="S665" i="2" s="1"/>
  <c r="M664" i="2"/>
  <c r="G655" i="2"/>
  <c r="D657" i="2"/>
  <c r="E656" i="2"/>
  <c r="F656" i="2" s="1"/>
  <c r="C660" i="2"/>
  <c r="B661" i="2"/>
  <c r="H661" i="2" s="1"/>
  <c r="I661" i="2" s="1"/>
  <c r="Q660" i="2" l="1"/>
  <c r="O661" i="2"/>
  <c r="N662" i="2"/>
  <c r="L666" i="2"/>
  <c r="R666" i="2" s="1"/>
  <c r="S666" i="2" s="1"/>
  <c r="M665" i="2"/>
  <c r="G656" i="2"/>
  <c r="D658" i="2"/>
  <c r="E657" i="2"/>
  <c r="F657" i="2" s="1"/>
  <c r="C661" i="2"/>
  <c r="B662" i="2"/>
  <c r="H662" i="2" s="1"/>
  <c r="I662" i="2" s="1"/>
  <c r="P661" i="2" l="1"/>
  <c r="Q661" i="2" s="1"/>
  <c r="O662" i="2"/>
  <c r="P662" i="2"/>
  <c r="N663" i="2"/>
  <c r="M666" i="2"/>
  <c r="L667" i="2"/>
  <c r="R667" i="2" s="1"/>
  <c r="S667" i="2" s="1"/>
  <c r="G657" i="2"/>
  <c r="D659" i="2"/>
  <c r="E658" i="2"/>
  <c r="F658" i="2" s="1"/>
  <c r="C662" i="2"/>
  <c r="B663" i="2"/>
  <c r="H663" i="2" s="1"/>
  <c r="I663" i="2" s="1"/>
  <c r="Q662" i="2" l="1"/>
  <c r="O663" i="2"/>
  <c r="P663" i="2" s="1"/>
  <c r="N664" i="2"/>
  <c r="M667" i="2"/>
  <c r="L668" i="2"/>
  <c r="R668" i="2" s="1"/>
  <c r="S668" i="2" s="1"/>
  <c r="G658" i="2"/>
  <c r="D660" i="2"/>
  <c r="E659" i="2"/>
  <c r="F659" i="2" s="1"/>
  <c r="C663" i="2"/>
  <c r="B664" i="2"/>
  <c r="H664" i="2" s="1"/>
  <c r="I664" i="2" s="1"/>
  <c r="Q663" i="2" l="1"/>
  <c r="O664" i="2"/>
  <c r="P664" i="2" s="1"/>
  <c r="N665" i="2"/>
  <c r="L669" i="2"/>
  <c r="R669" i="2" s="1"/>
  <c r="S669" i="2" s="1"/>
  <c r="M668" i="2"/>
  <c r="G659" i="2"/>
  <c r="D661" i="2"/>
  <c r="E660" i="2"/>
  <c r="F660" i="2" s="1"/>
  <c r="C664" i="2"/>
  <c r="B665" i="2"/>
  <c r="H665" i="2" s="1"/>
  <c r="I665" i="2" s="1"/>
  <c r="O665" i="2" l="1"/>
  <c r="P665" i="2" s="1"/>
  <c r="N666" i="2"/>
  <c r="Q664" i="2"/>
  <c r="L670" i="2"/>
  <c r="R670" i="2" s="1"/>
  <c r="S670" i="2" s="1"/>
  <c r="M669" i="2"/>
  <c r="G660" i="2"/>
  <c r="D662" i="2"/>
  <c r="E661" i="2"/>
  <c r="F661" i="2" s="1"/>
  <c r="C665" i="2"/>
  <c r="B666" i="2"/>
  <c r="H666" i="2" s="1"/>
  <c r="I666" i="2" s="1"/>
  <c r="O666" i="2" l="1"/>
  <c r="P666" i="2" s="1"/>
  <c r="N667" i="2"/>
  <c r="Q665" i="2"/>
  <c r="M670" i="2"/>
  <c r="L671" i="2"/>
  <c r="R671" i="2" s="1"/>
  <c r="S671" i="2" s="1"/>
  <c r="D663" i="2"/>
  <c r="E662" i="2"/>
  <c r="F662" i="2" s="1"/>
  <c r="G661" i="2"/>
  <c r="C666" i="2"/>
  <c r="B667" i="2"/>
  <c r="H667" i="2" s="1"/>
  <c r="I667" i="2" s="1"/>
  <c r="Q666" i="2" l="1"/>
  <c r="O667" i="2"/>
  <c r="P667" i="2" s="1"/>
  <c r="N668" i="2"/>
  <c r="M671" i="2"/>
  <c r="L672" i="2"/>
  <c r="R672" i="2" s="1"/>
  <c r="S672" i="2" s="1"/>
  <c r="G662" i="2"/>
  <c r="D664" i="2"/>
  <c r="E663" i="2"/>
  <c r="F663" i="2" s="1"/>
  <c r="C667" i="2"/>
  <c r="B668" i="2"/>
  <c r="H668" i="2" s="1"/>
  <c r="I668" i="2" s="1"/>
  <c r="O668" i="2" l="1"/>
  <c r="P668" i="2" s="1"/>
  <c r="N669" i="2"/>
  <c r="Q667" i="2"/>
  <c r="L673" i="2"/>
  <c r="R673" i="2" s="1"/>
  <c r="S673" i="2" s="1"/>
  <c r="M672" i="2"/>
  <c r="G663" i="2"/>
  <c r="D665" i="2"/>
  <c r="E664" i="2"/>
  <c r="F664" i="2" s="1"/>
  <c r="C668" i="2"/>
  <c r="B669" i="2"/>
  <c r="H669" i="2" s="1"/>
  <c r="I669" i="2" s="1"/>
  <c r="O669" i="2" l="1"/>
  <c r="P669" i="2" s="1"/>
  <c r="N670" i="2"/>
  <c r="Q668" i="2"/>
  <c r="L674" i="2"/>
  <c r="R674" i="2" s="1"/>
  <c r="S674" i="2" s="1"/>
  <c r="M673" i="2"/>
  <c r="G664" i="2"/>
  <c r="D666" i="2"/>
  <c r="E665" i="2"/>
  <c r="F665" i="2" s="1"/>
  <c r="C669" i="2"/>
  <c r="B670" i="2"/>
  <c r="H670" i="2" s="1"/>
  <c r="I670" i="2" s="1"/>
  <c r="Q669" i="2" l="1"/>
  <c r="O670" i="2"/>
  <c r="P670" i="2" s="1"/>
  <c r="N671" i="2"/>
  <c r="M674" i="2"/>
  <c r="L675" i="2"/>
  <c r="R675" i="2" s="1"/>
  <c r="S675" i="2" s="1"/>
  <c r="G665" i="2"/>
  <c r="D667" i="2"/>
  <c r="E666" i="2"/>
  <c r="F666" i="2" s="1"/>
  <c r="C670" i="2"/>
  <c r="B671" i="2"/>
  <c r="H671" i="2" s="1"/>
  <c r="I671" i="2" s="1"/>
  <c r="Q670" i="2" l="1"/>
  <c r="O671" i="2"/>
  <c r="P671" i="2" s="1"/>
  <c r="N672" i="2"/>
  <c r="M675" i="2"/>
  <c r="L676" i="2"/>
  <c r="R676" i="2" s="1"/>
  <c r="S676" i="2" s="1"/>
  <c r="D668" i="2"/>
  <c r="E667" i="2"/>
  <c r="F667" i="2" s="1"/>
  <c r="G666" i="2"/>
  <c r="C671" i="2"/>
  <c r="B672" i="2"/>
  <c r="H672" i="2" s="1"/>
  <c r="I672" i="2" s="1"/>
  <c r="O672" i="2" l="1"/>
  <c r="P672" i="2" s="1"/>
  <c r="N673" i="2"/>
  <c r="Q671" i="2"/>
  <c r="L677" i="2"/>
  <c r="R677" i="2" s="1"/>
  <c r="S677" i="2" s="1"/>
  <c r="M676" i="2"/>
  <c r="G667" i="2"/>
  <c r="D669" i="2"/>
  <c r="E668" i="2"/>
  <c r="F668" i="2" s="1"/>
  <c r="C672" i="2"/>
  <c r="B673" i="2"/>
  <c r="H673" i="2" s="1"/>
  <c r="I673" i="2" s="1"/>
  <c r="O673" i="2" l="1"/>
  <c r="P673" i="2" s="1"/>
  <c r="N674" i="2"/>
  <c r="Q672" i="2"/>
  <c r="L678" i="2"/>
  <c r="R678" i="2" s="1"/>
  <c r="S678" i="2" s="1"/>
  <c r="M677" i="2"/>
  <c r="D670" i="2"/>
  <c r="E669" i="2"/>
  <c r="F669" i="2" s="1"/>
  <c r="G668" i="2"/>
  <c r="C673" i="2"/>
  <c r="B674" i="2"/>
  <c r="H674" i="2" s="1"/>
  <c r="I674" i="2" s="1"/>
  <c r="O674" i="2" l="1"/>
  <c r="P674" i="2" s="1"/>
  <c r="N675" i="2"/>
  <c r="Q673" i="2"/>
  <c r="M678" i="2"/>
  <c r="L679" i="2"/>
  <c r="R679" i="2" s="1"/>
  <c r="S679" i="2" s="1"/>
  <c r="G669" i="2"/>
  <c r="D671" i="2"/>
  <c r="E670" i="2"/>
  <c r="F670" i="2" s="1"/>
  <c r="C674" i="2"/>
  <c r="B675" i="2"/>
  <c r="H675" i="2" s="1"/>
  <c r="I675" i="2" s="1"/>
  <c r="Q674" i="2" l="1"/>
  <c r="O675" i="2"/>
  <c r="P675" i="2" s="1"/>
  <c r="N676" i="2"/>
  <c r="M679" i="2"/>
  <c r="L680" i="2"/>
  <c r="R680" i="2" s="1"/>
  <c r="S680" i="2" s="1"/>
  <c r="G670" i="2"/>
  <c r="D672" i="2"/>
  <c r="E671" i="2"/>
  <c r="F671" i="2" s="1"/>
  <c r="C675" i="2"/>
  <c r="B676" i="2"/>
  <c r="H676" i="2" s="1"/>
  <c r="I676" i="2" s="1"/>
  <c r="Q675" i="2" l="1"/>
  <c r="O676" i="2"/>
  <c r="P676" i="2" s="1"/>
  <c r="N677" i="2"/>
  <c r="L681" i="2"/>
  <c r="R681" i="2" s="1"/>
  <c r="S681" i="2" s="1"/>
  <c r="M680" i="2"/>
  <c r="G671" i="2"/>
  <c r="D673" i="2"/>
  <c r="E672" i="2"/>
  <c r="F672" i="2" s="1"/>
  <c r="C676" i="2"/>
  <c r="B677" i="2"/>
  <c r="H677" i="2" s="1"/>
  <c r="I677" i="2" s="1"/>
  <c r="O677" i="2" l="1"/>
  <c r="P677" i="2" s="1"/>
  <c r="N678" i="2"/>
  <c r="Q676" i="2"/>
  <c r="L682" i="2"/>
  <c r="R682" i="2" s="1"/>
  <c r="S682" i="2" s="1"/>
  <c r="M681" i="2"/>
  <c r="G672" i="2"/>
  <c r="D674" i="2"/>
  <c r="E673" i="2"/>
  <c r="F673" i="2" s="1"/>
  <c r="C677" i="2"/>
  <c r="B678" i="2"/>
  <c r="H678" i="2" s="1"/>
  <c r="I678" i="2" s="1"/>
  <c r="Q677" i="2" l="1"/>
  <c r="O678" i="2"/>
  <c r="P678" i="2" s="1"/>
  <c r="N679" i="2"/>
  <c r="M682" i="2"/>
  <c r="L683" i="2"/>
  <c r="R683" i="2" s="1"/>
  <c r="S683" i="2" s="1"/>
  <c r="D675" i="2"/>
  <c r="E674" i="2"/>
  <c r="F674" i="2" s="1"/>
  <c r="G673" i="2"/>
  <c r="C678" i="2"/>
  <c r="B679" i="2"/>
  <c r="H679" i="2" s="1"/>
  <c r="I679" i="2" s="1"/>
  <c r="Q678" i="2" l="1"/>
  <c r="O679" i="2"/>
  <c r="P679" i="2" s="1"/>
  <c r="N680" i="2"/>
  <c r="M683" i="2"/>
  <c r="L684" i="2"/>
  <c r="R684" i="2" s="1"/>
  <c r="S684" i="2" s="1"/>
  <c r="G674" i="2"/>
  <c r="D676" i="2"/>
  <c r="E675" i="2"/>
  <c r="F675" i="2" s="1"/>
  <c r="C679" i="2"/>
  <c r="B680" i="2"/>
  <c r="H680" i="2" s="1"/>
  <c r="I680" i="2" s="1"/>
  <c r="O680" i="2" l="1"/>
  <c r="P680" i="2" s="1"/>
  <c r="N681" i="2"/>
  <c r="Q679" i="2"/>
  <c r="L685" i="2"/>
  <c r="R685" i="2" s="1"/>
  <c r="S685" i="2" s="1"/>
  <c r="M684" i="2"/>
  <c r="G675" i="2"/>
  <c r="D677" i="2"/>
  <c r="E676" i="2"/>
  <c r="F676" i="2" s="1"/>
  <c r="C680" i="2"/>
  <c r="B681" i="2"/>
  <c r="H681" i="2" s="1"/>
  <c r="I681" i="2" s="1"/>
  <c r="Q680" i="2" l="1"/>
  <c r="O681" i="2"/>
  <c r="N682" i="2"/>
  <c r="L686" i="2"/>
  <c r="R686" i="2" s="1"/>
  <c r="S686" i="2" s="1"/>
  <c r="M685" i="2"/>
  <c r="D678" i="2"/>
  <c r="E677" i="2"/>
  <c r="F677" i="2" s="1"/>
  <c r="G676" i="2"/>
  <c r="C681" i="2"/>
  <c r="B682" i="2"/>
  <c r="H682" i="2" s="1"/>
  <c r="I682" i="2" s="1"/>
  <c r="P681" i="2" l="1"/>
  <c r="Q681" i="2" s="1"/>
  <c r="O682" i="2"/>
  <c r="P682" i="2" s="1"/>
  <c r="N683" i="2"/>
  <c r="M686" i="2"/>
  <c r="L687" i="2"/>
  <c r="R687" i="2" s="1"/>
  <c r="S687" i="2" s="1"/>
  <c r="G677" i="2"/>
  <c r="D679" i="2"/>
  <c r="E678" i="2"/>
  <c r="F678" i="2" s="1"/>
  <c r="C682" i="2"/>
  <c r="B683" i="2"/>
  <c r="H683" i="2" s="1"/>
  <c r="I683" i="2" s="1"/>
  <c r="O683" i="2" l="1"/>
  <c r="P683" i="2" s="1"/>
  <c r="N684" i="2"/>
  <c r="Q682" i="2"/>
  <c r="M687" i="2"/>
  <c r="L688" i="2"/>
  <c r="R688" i="2" s="1"/>
  <c r="S688" i="2" s="1"/>
  <c r="D680" i="2"/>
  <c r="E679" i="2"/>
  <c r="F679" i="2" s="1"/>
  <c r="G678" i="2"/>
  <c r="C683" i="2"/>
  <c r="B684" i="2"/>
  <c r="H684" i="2" s="1"/>
  <c r="I684" i="2" s="1"/>
  <c r="Q683" i="2" l="1"/>
  <c r="O684" i="2"/>
  <c r="P684" i="2" s="1"/>
  <c r="N685" i="2"/>
  <c r="L689" i="2"/>
  <c r="R689" i="2" s="1"/>
  <c r="S689" i="2" s="1"/>
  <c r="M688" i="2"/>
  <c r="G679" i="2"/>
  <c r="D681" i="2"/>
  <c r="E680" i="2"/>
  <c r="F680" i="2" s="1"/>
  <c r="C684" i="2"/>
  <c r="B685" i="2"/>
  <c r="H685" i="2" s="1"/>
  <c r="I685" i="2" s="1"/>
  <c r="O685" i="2" l="1"/>
  <c r="P685" i="2" s="1"/>
  <c r="N686" i="2"/>
  <c r="Q684" i="2"/>
  <c r="L690" i="2"/>
  <c r="R690" i="2" s="1"/>
  <c r="S690" i="2" s="1"/>
  <c r="M689" i="2"/>
  <c r="G680" i="2"/>
  <c r="D682" i="2"/>
  <c r="E681" i="2"/>
  <c r="F681" i="2" s="1"/>
  <c r="C685" i="2"/>
  <c r="B686" i="2"/>
  <c r="H686" i="2" s="1"/>
  <c r="I686" i="2" s="1"/>
  <c r="O686" i="2" l="1"/>
  <c r="P686" i="2" s="1"/>
  <c r="N687" i="2"/>
  <c r="Q685" i="2"/>
  <c r="M690" i="2"/>
  <c r="L691" i="2"/>
  <c r="R691" i="2" s="1"/>
  <c r="S691" i="2" s="1"/>
  <c r="G681" i="2"/>
  <c r="D683" i="2"/>
  <c r="E682" i="2"/>
  <c r="F682" i="2" s="1"/>
  <c r="C686" i="2"/>
  <c r="B687" i="2"/>
  <c r="H687" i="2" s="1"/>
  <c r="I687" i="2" s="1"/>
  <c r="O687" i="2" l="1"/>
  <c r="P687" i="2" s="1"/>
  <c r="N688" i="2"/>
  <c r="Q686" i="2"/>
  <c r="M691" i="2"/>
  <c r="L692" i="2"/>
  <c r="R692" i="2" s="1"/>
  <c r="S692" i="2" s="1"/>
  <c r="G682" i="2"/>
  <c r="D684" i="2"/>
  <c r="E683" i="2"/>
  <c r="F683" i="2" s="1"/>
  <c r="C687" i="2"/>
  <c r="B688" i="2"/>
  <c r="H688" i="2" s="1"/>
  <c r="I688" i="2" s="1"/>
  <c r="O688" i="2" l="1"/>
  <c r="P688" i="2" s="1"/>
  <c r="N689" i="2"/>
  <c r="Q687" i="2"/>
  <c r="L693" i="2"/>
  <c r="R693" i="2" s="1"/>
  <c r="S693" i="2" s="1"/>
  <c r="M692" i="2"/>
  <c r="G683" i="2"/>
  <c r="D685" i="2"/>
  <c r="E684" i="2"/>
  <c r="F684" i="2" s="1"/>
  <c r="C688" i="2"/>
  <c r="B689" i="2"/>
  <c r="H689" i="2" s="1"/>
  <c r="I689" i="2" s="1"/>
  <c r="Q688" i="2" l="1"/>
  <c r="O689" i="2"/>
  <c r="P689" i="2" s="1"/>
  <c r="N690" i="2"/>
  <c r="L694" i="2"/>
  <c r="R694" i="2" s="1"/>
  <c r="S694" i="2" s="1"/>
  <c r="M693" i="2"/>
  <c r="D686" i="2"/>
  <c r="E685" i="2"/>
  <c r="F685" i="2" s="1"/>
  <c r="G684" i="2"/>
  <c r="C689" i="2"/>
  <c r="B690" i="2"/>
  <c r="H690" i="2" s="1"/>
  <c r="I690" i="2" s="1"/>
  <c r="O690" i="2" l="1"/>
  <c r="P690" i="2" s="1"/>
  <c r="N691" i="2"/>
  <c r="Q689" i="2"/>
  <c r="M694" i="2"/>
  <c r="L695" i="2"/>
  <c r="R695" i="2" s="1"/>
  <c r="S695" i="2" s="1"/>
  <c r="G685" i="2"/>
  <c r="D687" i="2"/>
  <c r="E686" i="2"/>
  <c r="F686" i="2" s="1"/>
  <c r="C690" i="2"/>
  <c r="B691" i="2"/>
  <c r="H691" i="2" s="1"/>
  <c r="I691" i="2" s="1"/>
  <c r="O691" i="2" l="1"/>
  <c r="P691" i="2" s="1"/>
  <c r="N692" i="2"/>
  <c r="Q690" i="2"/>
  <c r="M695" i="2"/>
  <c r="L696" i="2"/>
  <c r="R696" i="2" s="1"/>
  <c r="S696" i="2" s="1"/>
  <c r="D688" i="2"/>
  <c r="E687" i="2"/>
  <c r="F687" i="2" s="1"/>
  <c r="G686" i="2"/>
  <c r="C691" i="2"/>
  <c r="B692" i="2"/>
  <c r="H692" i="2" s="1"/>
  <c r="I692" i="2" s="1"/>
  <c r="O692" i="2" l="1"/>
  <c r="P692" i="2" s="1"/>
  <c r="N693" i="2"/>
  <c r="Q691" i="2"/>
  <c r="L697" i="2"/>
  <c r="R697" i="2" s="1"/>
  <c r="S697" i="2" s="1"/>
  <c r="M696" i="2"/>
  <c r="G687" i="2"/>
  <c r="D689" i="2"/>
  <c r="E688" i="2"/>
  <c r="F688" i="2" s="1"/>
  <c r="C692" i="2"/>
  <c r="B693" i="2"/>
  <c r="H693" i="2" s="1"/>
  <c r="I693" i="2" s="1"/>
  <c r="Q692" i="2" l="1"/>
  <c r="O693" i="2"/>
  <c r="P693" i="2"/>
  <c r="N694" i="2"/>
  <c r="L698" i="2"/>
  <c r="R698" i="2" s="1"/>
  <c r="S698" i="2" s="1"/>
  <c r="M697" i="2"/>
  <c r="G688" i="2"/>
  <c r="D690" i="2"/>
  <c r="E689" i="2"/>
  <c r="F689" i="2" s="1"/>
  <c r="C693" i="2"/>
  <c r="B694" i="2"/>
  <c r="H694" i="2" s="1"/>
  <c r="I694" i="2" s="1"/>
  <c r="O694" i="2" l="1"/>
  <c r="P694" i="2" s="1"/>
  <c r="N695" i="2"/>
  <c r="Q693" i="2"/>
  <c r="M698" i="2"/>
  <c r="L699" i="2"/>
  <c r="R699" i="2" s="1"/>
  <c r="S699" i="2" s="1"/>
  <c r="G689" i="2"/>
  <c r="D691" i="2"/>
  <c r="E690" i="2"/>
  <c r="F690" i="2" s="1"/>
  <c r="C694" i="2"/>
  <c r="B695" i="2"/>
  <c r="H695" i="2" s="1"/>
  <c r="I695" i="2" s="1"/>
  <c r="Q694" i="2" l="1"/>
  <c r="O695" i="2"/>
  <c r="P695" i="2" s="1"/>
  <c r="N696" i="2"/>
  <c r="M699" i="2"/>
  <c r="L700" i="2"/>
  <c r="R700" i="2" s="1"/>
  <c r="S700" i="2" s="1"/>
  <c r="G690" i="2"/>
  <c r="D692" i="2"/>
  <c r="E691" i="2"/>
  <c r="F691" i="2" s="1"/>
  <c r="C695" i="2"/>
  <c r="B696" i="2"/>
  <c r="H696" i="2" s="1"/>
  <c r="I696" i="2" s="1"/>
  <c r="O696" i="2" l="1"/>
  <c r="P696" i="2" s="1"/>
  <c r="N697" i="2"/>
  <c r="Q695" i="2"/>
  <c r="L701" i="2"/>
  <c r="R701" i="2" s="1"/>
  <c r="S701" i="2" s="1"/>
  <c r="M700" i="2"/>
  <c r="G691" i="2"/>
  <c r="D693" i="2"/>
  <c r="E692" i="2"/>
  <c r="F692" i="2" s="1"/>
  <c r="C696" i="2"/>
  <c r="B697" i="2"/>
  <c r="H697" i="2" s="1"/>
  <c r="I697" i="2" s="1"/>
  <c r="Q696" i="2" l="1"/>
  <c r="O697" i="2"/>
  <c r="P697" i="2" s="1"/>
  <c r="N698" i="2"/>
  <c r="L702" i="2"/>
  <c r="R702" i="2" s="1"/>
  <c r="S702" i="2" s="1"/>
  <c r="M701" i="2"/>
  <c r="G692" i="2"/>
  <c r="D694" i="2"/>
  <c r="E693" i="2"/>
  <c r="F693" i="2" s="1"/>
  <c r="C697" i="2"/>
  <c r="B698" i="2"/>
  <c r="H698" i="2" s="1"/>
  <c r="I698" i="2" s="1"/>
  <c r="O698" i="2" l="1"/>
  <c r="P698" i="2" s="1"/>
  <c r="N699" i="2"/>
  <c r="Q697" i="2"/>
  <c r="M702" i="2"/>
  <c r="L703" i="2"/>
  <c r="R703" i="2" s="1"/>
  <c r="S703" i="2" s="1"/>
  <c r="G693" i="2"/>
  <c r="D695" i="2"/>
  <c r="E694" i="2"/>
  <c r="F694" i="2" s="1"/>
  <c r="C698" i="2"/>
  <c r="B699" i="2"/>
  <c r="H699" i="2" s="1"/>
  <c r="I699" i="2" s="1"/>
  <c r="Q698" i="2" l="1"/>
  <c r="O699" i="2"/>
  <c r="P699" i="2" s="1"/>
  <c r="N700" i="2"/>
  <c r="M703" i="2"/>
  <c r="L704" i="2"/>
  <c r="R704" i="2" s="1"/>
  <c r="S704" i="2" s="1"/>
  <c r="G694" i="2"/>
  <c r="D696" i="2"/>
  <c r="E695" i="2"/>
  <c r="F695" i="2" s="1"/>
  <c r="C699" i="2"/>
  <c r="B700" i="2"/>
  <c r="H700" i="2" s="1"/>
  <c r="I700" i="2" s="1"/>
  <c r="O700" i="2" l="1"/>
  <c r="P700" i="2" s="1"/>
  <c r="N701" i="2"/>
  <c r="Q699" i="2"/>
  <c r="L705" i="2"/>
  <c r="R705" i="2" s="1"/>
  <c r="S705" i="2" s="1"/>
  <c r="M704" i="2"/>
  <c r="G695" i="2"/>
  <c r="D697" i="2"/>
  <c r="E696" i="2"/>
  <c r="F696" i="2" s="1"/>
  <c r="C700" i="2"/>
  <c r="B701" i="2"/>
  <c r="H701" i="2" s="1"/>
  <c r="I701" i="2" s="1"/>
  <c r="O701" i="2" l="1"/>
  <c r="P701" i="2" s="1"/>
  <c r="N702" i="2"/>
  <c r="Q700" i="2"/>
  <c r="L706" i="2"/>
  <c r="R706" i="2" s="1"/>
  <c r="S706" i="2" s="1"/>
  <c r="M705" i="2"/>
  <c r="G696" i="2"/>
  <c r="D698" i="2"/>
  <c r="E697" i="2"/>
  <c r="F697" i="2" s="1"/>
  <c r="C701" i="2"/>
  <c r="B702" i="2"/>
  <c r="H702" i="2" s="1"/>
  <c r="I702" i="2" s="1"/>
  <c r="O702" i="2" l="1"/>
  <c r="P702" i="2" s="1"/>
  <c r="Q702" i="2" s="1"/>
  <c r="N703" i="2"/>
  <c r="Q701" i="2"/>
  <c r="M706" i="2"/>
  <c r="L707" i="2"/>
  <c r="R707" i="2" s="1"/>
  <c r="S707" i="2" s="1"/>
  <c r="G697" i="2"/>
  <c r="D699" i="2"/>
  <c r="E698" i="2"/>
  <c r="F698" i="2" s="1"/>
  <c r="C702" i="2"/>
  <c r="B703" i="2"/>
  <c r="H703" i="2" s="1"/>
  <c r="I703" i="2" s="1"/>
  <c r="O703" i="2" l="1"/>
  <c r="P703" i="2" s="1"/>
  <c r="N704" i="2"/>
  <c r="M707" i="2"/>
  <c r="L708" i="2"/>
  <c r="R708" i="2" s="1"/>
  <c r="S708" i="2" s="1"/>
  <c r="D700" i="2"/>
  <c r="E699" i="2"/>
  <c r="F699" i="2" s="1"/>
  <c r="G698" i="2"/>
  <c r="C703" i="2"/>
  <c r="B704" i="2"/>
  <c r="H704" i="2" s="1"/>
  <c r="I704" i="2" s="1"/>
  <c r="O704" i="2" l="1"/>
  <c r="P704" i="2" s="1"/>
  <c r="N705" i="2"/>
  <c r="Q703" i="2"/>
  <c r="L709" i="2"/>
  <c r="R709" i="2" s="1"/>
  <c r="S709" i="2" s="1"/>
  <c r="M708" i="2"/>
  <c r="G699" i="2"/>
  <c r="D701" i="2"/>
  <c r="E700" i="2"/>
  <c r="F700" i="2" s="1"/>
  <c r="C704" i="2"/>
  <c r="B705" i="2"/>
  <c r="H705" i="2" s="1"/>
  <c r="I705" i="2" s="1"/>
  <c r="O705" i="2" l="1"/>
  <c r="P705" i="2" s="1"/>
  <c r="N706" i="2"/>
  <c r="Q704" i="2"/>
  <c r="L710" i="2"/>
  <c r="R710" i="2" s="1"/>
  <c r="S710" i="2" s="1"/>
  <c r="M709" i="2"/>
  <c r="D702" i="2"/>
  <c r="E701" i="2"/>
  <c r="F701" i="2" s="1"/>
  <c r="G700" i="2"/>
  <c r="C705" i="2"/>
  <c r="B706" i="2"/>
  <c r="H706" i="2" s="1"/>
  <c r="I706" i="2" s="1"/>
  <c r="Q705" i="2" l="1"/>
  <c r="O706" i="2"/>
  <c r="P706" i="2" s="1"/>
  <c r="N707" i="2"/>
  <c r="M710" i="2"/>
  <c r="L711" i="2"/>
  <c r="R711" i="2" s="1"/>
  <c r="S711" i="2" s="1"/>
  <c r="G701" i="2"/>
  <c r="D703" i="2"/>
  <c r="E702" i="2"/>
  <c r="F702" i="2" s="1"/>
  <c r="C706" i="2"/>
  <c r="B707" i="2"/>
  <c r="H707" i="2" s="1"/>
  <c r="I707" i="2" s="1"/>
  <c r="Q706" i="2" l="1"/>
  <c r="O707" i="2"/>
  <c r="P707" i="2" s="1"/>
  <c r="N708" i="2"/>
  <c r="M711" i="2"/>
  <c r="L712" i="2"/>
  <c r="R712" i="2" s="1"/>
  <c r="S712" i="2" s="1"/>
  <c r="G702" i="2"/>
  <c r="D704" i="2"/>
  <c r="E703" i="2"/>
  <c r="F703" i="2" s="1"/>
  <c r="C707" i="2"/>
  <c r="B708" i="2"/>
  <c r="H708" i="2" s="1"/>
  <c r="I708" i="2" s="1"/>
  <c r="O708" i="2" l="1"/>
  <c r="P708" i="2" s="1"/>
  <c r="N709" i="2"/>
  <c r="Q707" i="2"/>
  <c r="L713" i="2"/>
  <c r="R713" i="2" s="1"/>
  <c r="S713" i="2" s="1"/>
  <c r="M712" i="2"/>
  <c r="G703" i="2"/>
  <c r="D705" i="2"/>
  <c r="E704" i="2"/>
  <c r="F704" i="2" s="1"/>
  <c r="C708" i="2"/>
  <c r="B709" i="2"/>
  <c r="H709" i="2" s="1"/>
  <c r="I709" i="2" s="1"/>
  <c r="O709" i="2" l="1"/>
  <c r="P709" i="2" s="1"/>
  <c r="N710" i="2"/>
  <c r="Q708" i="2"/>
  <c r="L714" i="2"/>
  <c r="R714" i="2" s="1"/>
  <c r="S714" i="2" s="1"/>
  <c r="M713" i="2"/>
  <c r="G704" i="2"/>
  <c r="D706" i="2"/>
  <c r="E705" i="2"/>
  <c r="F705" i="2" s="1"/>
  <c r="C709" i="2"/>
  <c r="B710" i="2"/>
  <c r="H710" i="2" s="1"/>
  <c r="I710" i="2" s="1"/>
  <c r="Q709" i="2" l="1"/>
  <c r="O710" i="2"/>
  <c r="P710" i="2" s="1"/>
  <c r="N711" i="2"/>
  <c r="M714" i="2"/>
  <c r="L715" i="2"/>
  <c r="R715" i="2" s="1"/>
  <c r="S715" i="2" s="1"/>
  <c r="G705" i="2"/>
  <c r="D707" i="2"/>
  <c r="E706" i="2"/>
  <c r="F706" i="2" s="1"/>
  <c r="C710" i="2"/>
  <c r="B711" i="2"/>
  <c r="H711" i="2" s="1"/>
  <c r="I711" i="2" s="1"/>
  <c r="Q710" i="2" l="1"/>
  <c r="O711" i="2"/>
  <c r="P711" i="2" s="1"/>
  <c r="N712" i="2"/>
  <c r="M715" i="2"/>
  <c r="L716" i="2"/>
  <c r="R716" i="2" s="1"/>
  <c r="S716" i="2" s="1"/>
  <c r="D708" i="2"/>
  <c r="E707" i="2"/>
  <c r="F707" i="2" s="1"/>
  <c r="G706" i="2"/>
  <c r="C711" i="2"/>
  <c r="B712" i="2"/>
  <c r="H712" i="2" s="1"/>
  <c r="I712" i="2" s="1"/>
  <c r="O712" i="2" l="1"/>
  <c r="P712" i="2" s="1"/>
  <c r="N713" i="2"/>
  <c r="Q711" i="2"/>
  <c r="L717" i="2"/>
  <c r="R717" i="2" s="1"/>
  <c r="S717" i="2" s="1"/>
  <c r="M716" i="2"/>
  <c r="D709" i="2"/>
  <c r="E708" i="2"/>
  <c r="F708" i="2" s="1"/>
  <c r="G707" i="2"/>
  <c r="C712" i="2"/>
  <c r="B713" i="2"/>
  <c r="H713" i="2" s="1"/>
  <c r="I713" i="2" s="1"/>
  <c r="Q712" i="2" l="1"/>
  <c r="O713" i="2"/>
  <c r="N714" i="2"/>
  <c r="L718" i="2"/>
  <c r="R718" i="2" s="1"/>
  <c r="S718" i="2" s="1"/>
  <c r="M717" i="2"/>
  <c r="D710" i="2"/>
  <c r="E709" i="2"/>
  <c r="F709" i="2" s="1"/>
  <c r="G708" i="2"/>
  <c r="C713" i="2"/>
  <c r="B714" i="2"/>
  <c r="H714" i="2" s="1"/>
  <c r="I714" i="2" s="1"/>
  <c r="P713" i="2" l="1"/>
  <c r="Q713" i="2" s="1"/>
  <c r="O714" i="2"/>
  <c r="P714" i="2"/>
  <c r="N715" i="2"/>
  <c r="M718" i="2"/>
  <c r="L719" i="2"/>
  <c r="R719" i="2" s="1"/>
  <c r="S719" i="2" s="1"/>
  <c r="D711" i="2"/>
  <c r="E710" i="2"/>
  <c r="F710" i="2" s="1"/>
  <c r="G709" i="2"/>
  <c r="C714" i="2"/>
  <c r="B715" i="2"/>
  <c r="H715" i="2" s="1"/>
  <c r="I715" i="2" s="1"/>
  <c r="Q714" i="2" l="1"/>
  <c r="O715" i="2"/>
  <c r="P715" i="2" s="1"/>
  <c r="N716" i="2"/>
  <c r="M719" i="2"/>
  <c r="L720" i="2"/>
  <c r="R720" i="2" s="1"/>
  <c r="S720" i="2" s="1"/>
  <c r="D712" i="2"/>
  <c r="E711" i="2"/>
  <c r="F711" i="2" s="1"/>
  <c r="G710" i="2"/>
  <c r="C715" i="2"/>
  <c r="B716" i="2"/>
  <c r="H716" i="2" s="1"/>
  <c r="I716" i="2" s="1"/>
  <c r="O716" i="2" l="1"/>
  <c r="P716" i="2" s="1"/>
  <c r="N717" i="2"/>
  <c r="Q715" i="2"/>
  <c r="L721" i="2"/>
  <c r="R721" i="2" s="1"/>
  <c r="S721" i="2" s="1"/>
  <c r="M720" i="2"/>
  <c r="D713" i="2"/>
  <c r="E712" i="2"/>
  <c r="F712" i="2" s="1"/>
  <c r="G711" i="2"/>
  <c r="C716" i="2"/>
  <c r="B717" i="2"/>
  <c r="H717" i="2" s="1"/>
  <c r="I717" i="2" s="1"/>
  <c r="O717" i="2" l="1"/>
  <c r="P717" i="2" s="1"/>
  <c r="Q717" i="2" s="1"/>
  <c r="N718" i="2"/>
  <c r="Q716" i="2"/>
  <c r="L722" i="2"/>
  <c r="R722" i="2" s="1"/>
  <c r="S722" i="2" s="1"/>
  <c r="M721" i="2"/>
  <c r="D714" i="2"/>
  <c r="E713" i="2"/>
  <c r="F713" i="2" s="1"/>
  <c r="G712" i="2"/>
  <c r="C717" i="2"/>
  <c r="B718" i="2"/>
  <c r="H718" i="2" s="1"/>
  <c r="I718" i="2" s="1"/>
  <c r="O718" i="2" l="1"/>
  <c r="P718" i="2" s="1"/>
  <c r="N719" i="2"/>
  <c r="M722" i="2"/>
  <c r="L723" i="2"/>
  <c r="R723" i="2" s="1"/>
  <c r="S723" i="2" s="1"/>
  <c r="D715" i="2"/>
  <c r="E714" i="2"/>
  <c r="F714" i="2" s="1"/>
  <c r="G713" i="2"/>
  <c r="C718" i="2"/>
  <c r="B719" i="2"/>
  <c r="H719" i="2" s="1"/>
  <c r="I719" i="2" s="1"/>
  <c r="Q718" i="2" l="1"/>
  <c r="O719" i="2"/>
  <c r="P719" i="2" s="1"/>
  <c r="N720" i="2"/>
  <c r="M723" i="2"/>
  <c r="L724" i="2"/>
  <c r="R724" i="2" s="1"/>
  <c r="S724" i="2" s="1"/>
  <c r="D716" i="2"/>
  <c r="E715" i="2"/>
  <c r="F715" i="2" s="1"/>
  <c r="G714" i="2"/>
  <c r="C719" i="2"/>
  <c r="B720" i="2"/>
  <c r="H720" i="2" s="1"/>
  <c r="I720" i="2" s="1"/>
  <c r="Q719" i="2" l="1"/>
  <c r="O720" i="2"/>
  <c r="P720" i="2"/>
  <c r="N721" i="2"/>
  <c r="L725" i="2"/>
  <c r="R725" i="2" s="1"/>
  <c r="S725" i="2" s="1"/>
  <c r="M724" i="2"/>
  <c r="D717" i="2"/>
  <c r="E716" i="2"/>
  <c r="F716" i="2" s="1"/>
  <c r="G715" i="2"/>
  <c r="C720" i="2"/>
  <c r="B721" i="2"/>
  <c r="H721" i="2" s="1"/>
  <c r="I721" i="2" s="1"/>
  <c r="O721" i="2" l="1"/>
  <c r="P721" i="2" s="1"/>
  <c r="N722" i="2"/>
  <c r="Q720" i="2"/>
  <c r="M725" i="2"/>
  <c r="L726" i="2"/>
  <c r="R726" i="2" s="1"/>
  <c r="S726" i="2" s="1"/>
  <c r="D718" i="2"/>
  <c r="E717" i="2"/>
  <c r="F717" i="2" s="1"/>
  <c r="G716" i="2"/>
  <c r="C721" i="2"/>
  <c r="B722" i="2"/>
  <c r="H722" i="2" s="1"/>
  <c r="I722" i="2" s="1"/>
  <c r="Q721" i="2" l="1"/>
  <c r="O722" i="2"/>
  <c r="P722" i="2" s="1"/>
  <c r="N723" i="2"/>
  <c r="M726" i="2"/>
  <c r="L727" i="2"/>
  <c r="R727" i="2" s="1"/>
  <c r="S727" i="2" s="1"/>
  <c r="G717" i="2"/>
  <c r="D719" i="2"/>
  <c r="E718" i="2"/>
  <c r="F718" i="2" s="1"/>
  <c r="C722" i="2"/>
  <c r="B723" i="2"/>
  <c r="H723" i="2" s="1"/>
  <c r="I723" i="2" s="1"/>
  <c r="O723" i="2" l="1"/>
  <c r="P723" i="2" s="1"/>
  <c r="N724" i="2"/>
  <c r="Q722" i="2"/>
  <c r="L728" i="2"/>
  <c r="R728" i="2" s="1"/>
  <c r="S728" i="2" s="1"/>
  <c r="M727" i="2"/>
  <c r="D720" i="2"/>
  <c r="E719" i="2"/>
  <c r="F719" i="2" s="1"/>
  <c r="G718" i="2"/>
  <c r="C723" i="2"/>
  <c r="B724" i="2"/>
  <c r="H724" i="2" s="1"/>
  <c r="I724" i="2" s="1"/>
  <c r="Q723" i="2" l="1"/>
  <c r="O724" i="2"/>
  <c r="P724" i="2" s="1"/>
  <c r="N725" i="2"/>
  <c r="L729" i="2"/>
  <c r="R729" i="2" s="1"/>
  <c r="S729" i="2" s="1"/>
  <c r="M728" i="2"/>
  <c r="G719" i="2"/>
  <c r="D721" i="2"/>
  <c r="E720" i="2"/>
  <c r="F720" i="2" s="1"/>
  <c r="C724" i="2"/>
  <c r="B725" i="2"/>
  <c r="H725" i="2" s="1"/>
  <c r="I725" i="2" s="1"/>
  <c r="O725" i="2" l="1"/>
  <c r="P725" i="2" s="1"/>
  <c r="N726" i="2"/>
  <c r="Q724" i="2"/>
  <c r="L730" i="2"/>
  <c r="R730" i="2" s="1"/>
  <c r="S730" i="2" s="1"/>
  <c r="M729" i="2"/>
  <c r="G720" i="2"/>
  <c r="D722" i="2"/>
  <c r="E721" i="2"/>
  <c r="F721" i="2" s="1"/>
  <c r="C725" i="2"/>
  <c r="B726" i="2"/>
  <c r="H726" i="2" s="1"/>
  <c r="I726" i="2" s="1"/>
  <c r="Q725" i="2" l="1"/>
  <c r="O726" i="2"/>
  <c r="P726" i="2"/>
  <c r="N727" i="2"/>
  <c r="M730" i="2"/>
  <c r="L731" i="2"/>
  <c r="R731" i="2" s="1"/>
  <c r="S731" i="2" s="1"/>
  <c r="G721" i="2"/>
  <c r="D723" i="2"/>
  <c r="E722" i="2"/>
  <c r="F722" i="2" s="1"/>
  <c r="C726" i="2"/>
  <c r="B727" i="2"/>
  <c r="H727" i="2" s="1"/>
  <c r="I727" i="2" s="1"/>
  <c r="Q726" i="2" l="1"/>
  <c r="O727" i="2"/>
  <c r="P727" i="2" s="1"/>
  <c r="N728" i="2"/>
  <c r="L732" i="2"/>
  <c r="R732" i="2" s="1"/>
  <c r="S732" i="2" s="1"/>
  <c r="M731" i="2"/>
  <c r="G722" i="2"/>
  <c r="D724" i="2"/>
  <c r="E723" i="2"/>
  <c r="F723" i="2" s="1"/>
  <c r="C727" i="2"/>
  <c r="B728" i="2"/>
  <c r="H728" i="2" s="1"/>
  <c r="I728" i="2" s="1"/>
  <c r="O728" i="2" l="1"/>
  <c r="P728" i="2" s="1"/>
  <c r="N729" i="2"/>
  <c r="Q727" i="2"/>
  <c r="L733" i="2"/>
  <c r="R733" i="2" s="1"/>
  <c r="S733" i="2" s="1"/>
  <c r="M732" i="2"/>
  <c r="G723" i="2"/>
  <c r="D725" i="2"/>
  <c r="E724" i="2"/>
  <c r="F724" i="2" s="1"/>
  <c r="C728" i="2"/>
  <c r="B729" i="2"/>
  <c r="H729" i="2" s="1"/>
  <c r="I729" i="2" s="1"/>
  <c r="Q728" i="2" l="1"/>
  <c r="O729" i="2"/>
  <c r="P729" i="2" s="1"/>
  <c r="N730" i="2"/>
  <c r="L734" i="2"/>
  <c r="R734" i="2" s="1"/>
  <c r="S734" i="2" s="1"/>
  <c r="M733" i="2"/>
  <c r="G724" i="2"/>
  <c r="D726" i="2"/>
  <c r="E725" i="2"/>
  <c r="F725" i="2" s="1"/>
  <c r="C729" i="2"/>
  <c r="B730" i="2"/>
  <c r="H730" i="2" s="1"/>
  <c r="I730" i="2" s="1"/>
  <c r="O730" i="2" l="1"/>
  <c r="P730" i="2" s="1"/>
  <c r="N731" i="2"/>
  <c r="Q729" i="2"/>
  <c r="M734" i="2"/>
  <c r="L735" i="2"/>
  <c r="R735" i="2" s="1"/>
  <c r="S735" i="2" s="1"/>
  <c r="G725" i="2"/>
  <c r="D727" i="2"/>
  <c r="E726" i="2"/>
  <c r="F726" i="2" s="1"/>
  <c r="C730" i="2"/>
  <c r="B731" i="2"/>
  <c r="H731" i="2" s="1"/>
  <c r="I731" i="2" s="1"/>
  <c r="Q730" i="2" l="1"/>
  <c r="O731" i="2"/>
  <c r="P731" i="2" s="1"/>
  <c r="N732" i="2"/>
  <c r="L736" i="2"/>
  <c r="R736" i="2" s="1"/>
  <c r="S736" i="2" s="1"/>
  <c r="M735" i="2"/>
  <c r="G726" i="2"/>
  <c r="D728" i="2"/>
  <c r="E727" i="2"/>
  <c r="F727" i="2" s="1"/>
  <c r="C731" i="2"/>
  <c r="B732" i="2"/>
  <c r="H732" i="2" s="1"/>
  <c r="I732" i="2" s="1"/>
  <c r="O732" i="2" l="1"/>
  <c r="P732" i="2" s="1"/>
  <c r="N733" i="2"/>
  <c r="Q731" i="2"/>
  <c r="L737" i="2"/>
  <c r="R737" i="2" s="1"/>
  <c r="S737" i="2" s="1"/>
  <c r="M736" i="2"/>
  <c r="D729" i="2"/>
  <c r="E728" i="2"/>
  <c r="F728" i="2" s="1"/>
  <c r="G727" i="2"/>
  <c r="C732" i="2"/>
  <c r="B733" i="2"/>
  <c r="H733" i="2" s="1"/>
  <c r="I733" i="2" s="1"/>
  <c r="Q732" i="2" l="1"/>
  <c r="O733" i="2"/>
  <c r="P733" i="2" s="1"/>
  <c r="N734" i="2"/>
  <c r="L738" i="2"/>
  <c r="R738" i="2" s="1"/>
  <c r="S738" i="2" s="1"/>
  <c r="M737" i="2"/>
  <c r="G728" i="2"/>
  <c r="D730" i="2"/>
  <c r="E729" i="2"/>
  <c r="F729" i="2" s="1"/>
  <c r="C733" i="2"/>
  <c r="B734" i="2"/>
  <c r="H734" i="2" s="1"/>
  <c r="I734" i="2" s="1"/>
  <c r="Q733" i="2" l="1"/>
  <c r="O734" i="2"/>
  <c r="P734" i="2" s="1"/>
  <c r="N735" i="2"/>
  <c r="M738" i="2"/>
  <c r="L739" i="2"/>
  <c r="R739" i="2" s="1"/>
  <c r="S739" i="2" s="1"/>
  <c r="D731" i="2"/>
  <c r="E730" i="2"/>
  <c r="F730" i="2" s="1"/>
  <c r="G729" i="2"/>
  <c r="C734" i="2"/>
  <c r="B735" i="2"/>
  <c r="H735" i="2" s="1"/>
  <c r="I735" i="2" s="1"/>
  <c r="Q734" i="2" l="1"/>
  <c r="O735" i="2"/>
  <c r="P735" i="2" s="1"/>
  <c r="N736" i="2"/>
  <c r="L740" i="2"/>
  <c r="R740" i="2" s="1"/>
  <c r="S740" i="2" s="1"/>
  <c r="M739" i="2"/>
  <c r="G730" i="2"/>
  <c r="D732" i="2"/>
  <c r="E731" i="2"/>
  <c r="F731" i="2" s="1"/>
  <c r="C735" i="2"/>
  <c r="B736" i="2"/>
  <c r="H736" i="2" s="1"/>
  <c r="I736" i="2" s="1"/>
  <c r="O736" i="2" l="1"/>
  <c r="P736" i="2" s="1"/>
  <c r="N737" i="2"/>
  <c r="Q735" i="2"/>
  <c r="L741" i="2"/>
  <c r="R741" i="2" s="1"/>
  <c r="S741" i="2" s="1"/>
  <c r="M740" i="2"/>
  <c r="D733" i="2"/>
  <c r="E732" i="2"/>
  <c r="F732" i="2" s="1"/>
  <c r="G731" i="2"/>
  <c r="C736" i="2"/>
  <c r="B737" i="2"/>
  <c r="H737" i="2" s="1"/>
  <c r="I737" i="2" s="1"/>
  <c r="Q736" i="2" l="1"/>
  <c r="O737" i="2"/>
  <c r="P737" i="2" s="1"/>
  <c r="N738" i="2"/>
  <c r="M741" i="2"/>
  <c r="L742" i="2"/>
  <c r="R742" i="2" s="1"/>
  <c r="S742" i="2" s="1"/>
  <c r="D734" i="2"/>
  <c r="E733" i="2"/>
  <c r="F733" i="2" s="1"/>
  <c r="G732" i="2"/>
  <c r="C737" i="2"/>
  <c r="B738" i="2"/>
  <c r="H738" i="2" s="1"/>
  <c r="I738" i="2" s="1"/>
  <c r="O738" i="2" l="1"/>
  <c r="P738" i="2" s="1"/>
  <c r="N739" i="2"/>
  <c r="Q737" i="2"/>
  <c r="M742" i="2"/>
  <c r="L743" i="2"/>
  <c r="R743" i="2" s="1"/>
  <c r="S743" i="2" s="1"/>
  <c r="D735" i="2"/>
  <c r="E734" i="2"/>
  <c r="F734" i="2" s="1"/>
  <c r="G733" i="2"/>
  <c r="C738" i="2"/>
  <c r="B739" i="2"/>
  <c r="H739" i="2" s="1"/>
  <c r="I739" i="2" s="1"/>
  <c r="O739" i="2" l="1"/>
  <c r="P739" i="2" s="1"/>
  <c r="N740" i="2"/>
  <c r="Q738" i="2"/>
  <c r="L744" i="2"/>
  <c r="R744" i="2" s="1"/>
  <c r="S744" i="2" s="1"/>
  <c r="M743" i="2"/>
  <c r="G734" i="2"/>
  <c r="D736" i="2"/>
  <c r="E735" i="2"/>
  <c r="F735" i="2" s="1"/>
  <c r="C739" i="2"/>
  <c r="B740" i="2"/>
  <c r="H740" i="2" s="1"/>
  <c r="I740" i="2" s="1"/>
  <c r="Q739" i="2" l="1"/>
  <c r="O740" i="2"/>
  <c r="N741" i="2"/>
  <c r="L745" i="2"/>
  <c r="R745" i="2" s="1"/>
  <c r="S745" i="2" s="1"/>
  <c r="M744" i="2"/>
  <c r="G735" i="2"/>
  <c r="D737" i="2"/>
  <c r="E736" i="2"/>
  <c r="F736" i="2" s="1"/>
  <c r="C740" i="2"/>
  <c r="B741" i="2"/>
  <c r="H741" i="2" s="1"/>
  <c r="I741" i="2" s="1"/>
  <c r="P740" i="2" l="1"/>
  <c r="Q740" i="2" s="1"/>
  <c r="O741" i="2"/>
  <c r="P741" i="2" s="1"/>
  <c r="N742" i="2"/>
  <c r="M745" i="2"/>
  <c r="L746" i="2"/>
  <c r="R746" i="2" s="1"/>
  <c r="S746" i="2" s="1"/>
  <c r="G736" i="2"/>
  <c r="D738" i="2"/>
  <c r="E737" i="2"/>
  <c r="F737" i="2" s="1"/>
  <c r="C741" i="2"/>
  <c r="B742" i="2"/>
  <c r="H742" i="2" s="1"/>
  <c r="I742" i="2" s="1"/>
  <c r="O742" i="2" l="1"/>
  <c r="P742" i="2" s="1"/>
  <c r="Q742" i="2" s="1"/>
  <c r="N743" i="2"/>
  <c r="Q741" i="2"/>
  <c r="M746" i="2"/>
  <c r="L747" i="2"/>
  <c r="R747" i="2" s="1"/>
  <c r="S747" i="2" s="1"/>
  <c r="G737" i="2"/>
  <c r="D739" i="2"/>
  <c r="E738" i="2"/>
  <c r="F738" i="2" s="1"/>
  <c r="C742" i="2"/>
  <c r="B743" i="2"/>
  <c r="H743" i="2" s="1"/>
  <c r="I743" i="2" s="1"/>
  <c r="O743" i="2" l="1"/>
  <c r="P743" i="2" s="1"/>
  <c r="N744" i="2"/>
  <c r="L748" i="2"/>
  <c r="R748" i="2" s="1"/>
  <c r="S748" i="2" s="1"/>
  <c r="M747" i="2"/>
  <c r="D740" i="2"/>
  <c r="E739" i="2"/>
  <c r="F739" i="2" s="1"/>
  <c r="G738" i="2"/>
  <c r="C743" i="2"/>
  <c r="B744" i="2"/>
  <c r="H744" i="2" s="1"/>
  <c r="I744" i="2" s="1"/>
  <c r="Q743" i="2" l="1"/>
  <c r="O744" i="2"/>
  <c r="P744" i="2" s="1"/>
  <c r="N745" i="2"/>
  <c r="L749" i="2"/>
  <c r="R749" i="2" s="1"/>
  <c r="S749" i="2" s="1"/>
  <c r="M748" i="2"/>
  <c r="G739" i="2"/>
  <c r="D741" i="2"/>
  <c r="E740" i="2"/>
  <c r="F740" i="2" s="1"/>
  <c r="C744" i="2"/>
  <c r="B745" i="2"/>
  <c r="H745" i="2" s="1"/>
  <c r="I745" i="2" s="1"/>
  <c r="Q744" i="2" l="1"/>
  <c r="O745" i="2"/>
  <c r="P745" i="2" s="1"/>
  <c r="N746" i="2"/>
  <c r="M749" i="2"/>
  <c r="L750" i="2"/>
  <c r="R750" i="2" s="1"/>
  <c r="S750" i="2" s="1"/>
  <c r="D742" i="2"/>
  <c r="E741" i="2"/>
  <c r="F741" i="2" s="1"/>
  <c r="G740" i="2"/>
  <c r="C745" i="2"/>
  <c r="B746" i="2"/>
  <c r="H746" i="2" s="1"/>
  <c r="I746" i="2" s="1"/>
  <c r="Q745" i="2" l="1"/>
  <c r="O746" i="2"/>
  <c r="P746" i="2" s="1"/>
  <c r="N747" i="2"/>
  <c r="M750" i="2"/>
  <c r="L751" i="2"/>
  <c r="R751" i="2" s="1"/>
  <c r="S751" i="2" s="1"/>
  <c r="G741" i="2"/>
  <c r="D743" i="2"/>
  <c r="E742" i="2"/>
  <c r="F742" i="2" s="1"/>
  <c r="C746" i="2"/>
  <c r="B747" i="2"/>
  <c r="H747" i="2" s="1"/>
  <c r="I747" i="2" s="1"/>
  <c r="Q746" i="2" l="1"/>
  <c r="O747" i="2"/>
  <c r="P747" i="2" s="1"/>
  <c r="N748" i="2"/>
  <c r="L752" i="2"/>
  <c r="R752" i="2" s="1"/>
  <c r="S752" i="2" s="1"/>
  <c r="M751" i="2"/>
  <c r="D744" i="2"/>
  <c r="E743" i="2"/>
  <c r="F743" i="2" s="1"/>
  <c r="G742" i="2"/>
  <c r="C747" i="2"/>
  <c r="B748" i="2"/>
  <c r="H748" i="2" s="1"/>
  <c r="I748" i="2" s="1"/>
  <c r="Q747" i="2" l="1"/>
  <c r="O748" i="2"/>
  <c r="P748" i="2" s="1"/>
  <c r="N749" i="2"/>
  <c r="L753" i="2"/>
  <c r="R753" i="2" s="1"/>
  <c r="S753" i="2" s="1"/>
  <c r="M752" i="2"/>
  <c r="G743" i="2"/>
  <c r="D745" i="2"/>
  <c r="E744" i="2"/>
  <c r="F744" i="2" s="1"/>
  <c r="C748" i="2"/>
  <c r="B749" i="2"/>
  <c r="H749" i="2" s="1"/>
  <c r="I749" i="2" s="1"/>
  <c r="Q748" i="2" l="1"/>
  <c r="O749" i="2"/>
  <c r="P749" i="2" s="1"/>
  <c r="N750" i="2"/>
  <c r="M753" i="2"/>
  <c r="L754" i="2"/>
  <c r="R754" i="2" s="1"/>
  <c r="S754" i="2" s="1"/>
  <c r="D746" i="2"/>
  <c r="E745" i="2"/>
  <c r="F745" i="2" s="1"/>
  <c r="G744" i="2"/>
  <c r="C749" i="2"/>
  <c r="B750" i="2"/>
  <c r="H750" i="2" s="1"/>
  <c r="I750" i="2" s="1"/>
  <c r="Q749" i="2" l="1"/>
  <c r="O750" i="2"/>
  <c r="P750" i="2" s="1"/>
  <c r="N751" i="2"/>
  <c r="M754" i="2"/>
  <c r="L755" i="2"/>
  <c r="R755" i="2" s="1"/>
  <c r="S755" i="2" s="1"/>
  <c r="G745" i="2"/>
  <c r="D747" i="2"/>
  <c r="E746" i="2"/>
  <c r="F746" i="2" s="1"/>
  <c r="C750" i="2"/>
  <c r="B751" i="2"/>
  <c r="H751" i="2" s="1"/>
  <c r="I751" i="2" s="1"/>
  <c r="Q750" i="2" l="1"/>
  <c r="O751" i="2"/>
  <c r="P751" i="2" s="1"/>
  <c r="N752" i="2"/>
  <c r="L756" i="2"/>
  <c r="R756" i="2" s="1"/>
  <c r="S756" i="2" s="1"/>
  <c r="M755" i="2"/>
  <c r="D748" i="2"/>
  <c r="E747" i="2"/>
  <c r="F747" i="2" s="1"/>
  <c r="G746" i="2"/>
  <c r="C751" i="2"/>
  <c r="B752" i="2"/>
  <c r="H752" i="2" s="1"/>
  <c r="I752" i="2" s="1"/>
  <c r="Q751" i="2" l="1"/>
  <c r="O752" i="2"/>
  <c r="P752" i="2" s="1"/>
  <c r="Q752" i="2" s="1"/>
  <c r="N753" i="2"/>
  <c r="L757" i="2"/>
  <c r="R757" i="2" s="1"/>
  <c r="S757" i="2" s="1"/>
  <c r="M756" i="2"/>
  <c r="G747" i="2"/>
  <c r="D749" i="2"/>
  <c r="E748" i="2"/>
  <c r="F748" i="2" s="1"/>
  <c r="C752" i="2"/>
  <c r="B753" i="2"/>
  <c r="H753" i="2" s="1"/>
  <c r="I753" i="2" s="1"/>
  <c r="O753" i="2" l="1"/>
  <c r="P753" i="2" s="1"/>
  <c r="N754" i="2"/>
  <c r="M757" i="2"/>
  <c r="L758" i="2"/>
  <c r="R758" i="2" s="1"/>
  <c r="S758" i="2" s="1"/>
  <c r="D750" i="2"/>
  <c r="E749" i="2"/>
  <c r="F749" i="2" s="1"/>
  <c r="G748" i="2"/>
  <c r="C753" i="2"/>
  <c r="B754" i="2"/>
  <c r="H754" i="2" s="1"/>
  <c r="I754" i="2" s="1"/>
  <c r="O754" i="2" l="1"/>
  <c r="P754" i="2" s="1"/>
  <c r="N755" i="2"/>
  <c r="Q753" i="2"/>
  <c r="M758" i="2"/>
  <c r="L759" i="2"/>
  <c r="R759" i="2" s="1"/>
  <c r="S759" i="2" s="1"/>
  <c r="G749" i="2"/>
  <c r="D751" i="2"/>
  <c r="E750" i="2"/>
  <c r="F750" i="2" s="1"/>
  <c r="C754" i="2"/>
  <c r="B755" i="2"/>
  <c r="H755" i="2" s="1"/>
  <c r="I755" i="2" s="1"/>
  <c r="O755" i="2" l="1"/>
  <c r="P755" i="2" s="1"/>
  <c r="N756" i="2"/>
  <c r="Q754" i="2"/>
  <c r="L760" i="2"/>
  <c r="R760" i="2" s="1"/>
  <c r="S760" i="2" s="1"/>
  <c r="M759" i="2"/>
  <c r="D752" i="2"/>
  <c r="E751" i="2"/>
  <c r="F751" i="2" s="1"/>
  <c r="G750" i="2"/>
  <c r="C755" i="2"/>
  <c r="B756" i="2"/>
  <c r="H756" i="2" s="1"/>
  <c r="I756" i="2" s="1"/>
  <c r="Q755" i="2" l="1"/>
  <c r="O756" i="2"/>
  <c r="P756" i="2" s="1"/>
  <c r="Q756" i="2" s="1"/>
  <c r="N757" i="2"/>
  <c r="L761" i="2"/>
  <c r="R761" i="2" s="1"/>
  <c r="S761" i="2" s="1"/>
  <c r="M760" i="2"/>
  <c r="G751" i="2"/>
  <c r="D753" i="2"/>
  <c r="E752" i="2"/>
  <c r="F752" i="2" s="1"/>
  <c r="C756" i="2"/>
  <c r="B757" i="2"/>
  <c r="H757" i="2" s="1"/>
  <c r="I757" i="2" s="1"/>
  <c r="O757" i="2" l="1"/>
  <c r="P757" i="2" s="1"/>
  <c r="N758" i="2"/>
  <c r="M761" i="2"/>
  <c r="L762" i="2"/>
  <c r="R762" i="2" s="1"/>
  <c r="S762" i="2" s="1"/>
  <c r="D754" i="2"/>
  <c r="E753" i="2"/>
  <c r="F753" i="2" s="1"/>
  <c r="G752" i="2"/>
  <c r="C757" i="2"/>
  <c r="B758" i="2"/>
  <c r="H758" i="2" s="1"/>
  <c r="I758" i="2" s="1"/>
  <c r="O758" i="2" l="1"/>
  <c r="P758" i="2" s="1"/>
  <c r="N759" i="2"/>
  <c r="Q757" i="2"/>
  <c r="M762" i="2"/>
  <c r="L763" i="2"/>
  <c r="R763" i="2" s="1"/>
  <c r="S763" i="2" s="1"/>
  <c r="G753" i="2"/>
  <c r="D755" i="2"/>
  <c r="E754" i="2"/>
  <c r="F754" i="2" s="1"/>
  <c r="C758" i="2"/>
  <c r="B759" i="2"/>
  <c r="H759" i="2" s="1"/>
  <c r="I759" i="2" s="1"/>
  <c r="O759" i="2" l="1"/>
  <c r="P759" i="2" s="1"/>
  <c r="N760" i="2"/>
  <c r="Q758" i="2"/>
  <c r="L764" i="2"/>
  <c r="R764" i="2" s="1"/>
  <c r="S764" i="2" s="1"/>
  <c r="M763" i="2"/>
  <c r="D756" i="2"/>
  <c r="E755" i="2"/>
  <c r="F755" i="2" s="1"/>
  <c r="G754" i="2"/>
  <c r="C759" i="2"/>
  <c r="B760" i="2"/>
  <c r="H760" i="2" s="1"/>
  <c r="I760" i="2" s="1"/>
  <c r="Q759" i="2" l="1"/>
  <c r="O760" i="2"/>
  <c r="N761" i="2"/>
  <c r="L765" i="2"/>
  <c r="R765" i="2" s="1"/>
  <c r="S765" i="2" s="1"/>
  <c r="M764" i="2"/>
  <c r="G755" i="2"/>
  <c r="D757" i="2"/>
  <c r="E756" i="2"/>
  <c r="F756" i="2" s="1"/>
  <c r="C760" i="2"/>
  <c r="B761" i="2"/>
  <c r="H761" i="2" s="1"/>
  <c r="I761" i="2" s="1"/>
  <c r="P760" i="2" l="1"/>
  <c r="Q760" i="2" s="1"/>
  <c r="O761" i="2"/>
  <c r="P761" i="2" s="1"/>
  <c r="N762" i="2"/>
  <c r="M765" i="2"/>
  <c r="L766" i="2"/>
  <c r="R766" i="2" s="1"/>
  <c r="S766" i="2" s="1"/>
  <c r="D758" i="2"/>
  <c r="E757" i="2"/>
  <c r="F757" i="2" s="1"/>
  <c r="G756" i="2"/>
  <c r="C761" i="2"/>
  <c r="B762" i="2"/>
  <c r="H762" i="2" s="1"/>
  <c r="I762" i="2" s="1"/>
  <c r="O762" i="2" l="1"/>
  <c r="P762" i="2" s="1"/>
  <c r="N763" i="2"/>
  <c r="Q761" i="2"/>
  <c r="M766" i="2"/>
  <c r="L767" i="2"/>
  <c r="R767" i="2" s="1"/>
  <c r="S767" i="2" s="1"/>
  <c r="G757" i="2"/>
  <c r="D759" i="2"/>
  <c r="E758" i="2"/>
  <c r="F758" i="2" s="1"/>
  <c r="C762" i="2"/>
  <c r="B763" i="2"/>
  <c r="H763" i="2" s="1"/>
  <c r="I763" i="2" s="1"/>
  <c r="Q762" i="2" l="1"/>
  <c r="O763" i="2"/>
  <c r="P763" i="2" s="1"/>
  <c r="N764" i="2"/>
  <c r="L768" i="2"/>
  <c r="R768" i="2" s="1"/>
  <c r="S768" i="2" s="1"/>
  <c r="M767" i="2"/>
  <c r="D760" i="2"/>
  <c r="E759" i="2"/>
  <c r="F759" i="2" s="1"/>
  <c r="G758" i="2"/>
  <c r="C763" i="2"/>
  <c r="B764" i="2"/>
  <c r="H764" i="2" s="1"/>
  <c r="I764" i="2" s="1"/>
  <c r="O764" i="2" l="1"/>
  <c r="P764" i="2" s="1"/>
  <c r="N765" i="2"/>
  <c r="Q763" i="2"/>
  <c r="L769" i="2"/>
  <c r="R769" i="2" s="1"/>
  <c r="S769" i="2" s="1"/>
  <c r="M768" i="2"/>
  <c r="G759" i="2"/>
  <c r="D761" i="2"/>
  <c r="E760" i="2"/>
  <c r="F760" i="2" s="1"/>
  <c r="C764" i="2"/>
  <c r="B765" i="2"/>
  <c r="H765" i="2" s="1"/>
  <c r="I765" i="2" s="1"/>
  <c r="Q764" i="2" l="1"/>
  <c r="O765" i="2"/>
  <c r="P765" i="2" s="1"/>
  <c r="N766" i="2"/>
  <c r="M769" i="2"/>
  <c r="L770" i="2"/>
  <c r="R770" i="2" s="1"/>
  <c r="S770" i="2" s="1"/>
  <c r="D762" i="2"/>
  <c r="E761" i="2"/>
  <c r="F761" i="2" s="1"/>
  <c r="G760" i="2"/>
  <c r="C765" i="2"/>
  <c r="B766" i="2"/>
  <c r="H766" i="2" s="1"/>
  <c r="I766" i="2" s="1"/>
  <c r="O766" i="2" l="1"/>
  <c r="P766" i="2" s="1"/>
  <c r="N767" i="2"/>
  <c r="Q765" i="2"/>
  <c r="M770" i="2"/>
  <c r="L771" i="2"/>
  <c r="R771" i="2" s="1"/>
  <c r="S771" i="2" s="1"/>
  <c r="G761" i="2"/>
  <c r="D763" i="2"/>
  <c r="E762" i="2"/>
  <c r="F762" i="2" s="1"/>
  <c r="C766" i="2"/>
  <c r="B767" i="2"/>
  <c r="H767" i="2" s="1"/>
  <c r="I767" i="2" s="1"/>
  <c r="Q766" i="2" l="1"/>
  <c r="O767" i="2"/>
  <c r="P767" i="2" s="1"/>
  <c r="N768" i="2"/>
  <c r="L772" i="2"/>
  <c r="R772" i="2" s="1"/>
  <c r="S772" i="2" s="1"/>
  <c r="M771" i="2"/>
  <c r="D764" i="2"/>
  <c r="E763" i="2"/>
  <c r="F763" i="2" s="1"/>
  <c r="G762" i="2"/>
  <c r="C767" i="2"/>
  <c r="B768" i="2"/>
  <c r="H768" i="2" s="1"/>
  <c r="I768" i="2" s="1"/>
  <c r="O768" i="2" l="1"/>
  <c r="P768" i="2" s="1"/>
  <c r="N769" i="2"/>
  <c r="Q767" i="2"/>
  <c r="L773" i="2"/>
  <c r="R773" i="2" s="1"/>
  <c r="S773" i="2" s="1"/>
  <c r="M772" i="2"/>
  <c r="G763" i="2"/>
  <c r="D765" i="2"/>
  <c r="E764" i="2"/>
  <c r="F764" i="2" s="1"/>
  <c r="C768" i="2"/>
  <c r="B769" i="2"/>
  <c r="H769" i="2" s="1"/>
  <c r="I769" i="2" s="1"/>
  <c r="O769" i="2" l="1"/>
  <c r="P769" i="2" s="1"/>
  <c r="N770" i="2"/>
  <c r="Q768" i="2"/>
  <c r="M773" i="2"/>
  <c r="L774" i="2"/>
  <c r="R774" i="2" s="1"/>
  <c r="S774" i="2" s="1"/>
  <c r="D766" i="2"/>
  <c r="E765" i="2"/>
  <c r="F765" i="2" s="1"/>
  <c r="G764" i="2"/>
  <c r="C769" i="2"/>
  <c r="B770" i="2"/>
  <c r="H770" i="2" s="1"/>
  <c r="I770" i="2" s="1"/>
  <c r="O770" i="2" l="1"/>
  <c r="P770" i="2" s="1"/>
  <c r="N771" i="2"/>
  <c r="Q769" i="2"/>
  <c r="M774" i="2"/>
  <c r="L775" i="2"/>
  <c r="R775" i="2" s="1"/>
  <c r="S775" i="2" s="1"/>
  <c r="G765" i="2"/>
  <c r="D767" i="2"/>
  <c r="E766" i="2"/>
  <c r="F766" i="2" s="1"/>
  <c r="C770" i="2"/>
  <c r="B771" i="2"/>
  <c r="H771" i="2" s="1"/>
  <c r="I771" i="2" s="1"/>
  <c r="O771" i="2" l="1"/>
  <c r="P771" i="2" s="1"/>
  <c r="N772" i="2"/>
  <c r="Q770" i="2"/>
  <c r="L776" i="2"/>
  <c r="R776" i="2" s="1"/>
  <c r="S776" i="2" s="1"/>
  <c r="M775" i="2"/>
  <c r="D768" i="2"/>
  <c r="E767" i="2"/>
  <c r="F767" i="2" s="1"/>
  <c r="G766" i="2"/>
  <c r="C771" i="2"/>
  <c r="B772" i="2"/>
  <c r="H772" i="2" s="1"/>
  <c r="I772" i="2" s="1"/>
  <c r="O772" i="2" l="1"/>
  <c r="P772" i="2" s="1"/>
  <c r="N773" i="2"/>
  <c r="Q771" i="2"/>
  <c r="L777" i="2"/>
  <c r="R777" i="2" s="1"/>
  <c r="S777" i="2" s="1"/>
  <c r="M776" i="2"/>
  <c r="G767" i="2"/>
  <c r="D769" i="2"/>
  <c r="E768" i="2"/>
  <c r="F768" i="2" s="1"/>
  <c r="C772" i="2"/>
  <c r="B773" i="2"/>
  <c r="H773" i="2" s="1"/>
  <c r="I773" i="2" s="1"/>
  <c r="Q772" i="2" l="1"/>
  <c r="O773" i="2"/>
  <c r="P773" i="2" s="1"/>
  <c r="N774" i="2"/>
  <c r="M777" i="2"/>
  <c r="L778" i="2"/>
  <c r="R778" i="2" s="1"/>
  <c r="S778" i="2" s="1"/>
  <c r="D770" i="2"/>
  <c r="E769" i="2"/>
  <c r="F769" i="2" s="1"/>
  <c r="G768" i="2"/>
  <c r="C773" i="2"/>
  <c r="B774" i="2"/>
  <c r="H774" i="2" s="1"/>
  <c r="I774" i="2" s="1"/>
  <c r="O774" i="2" l="1"/>
  <c r="P774" i="2" s="1"/>
  <c r="N775" i="2"/>
  <c r="Q773" i="2"/>
  <c r="M778" i="2"/>
  <c r="L779" i="2"/>
  <c r="R779" i="2" s="1"/>
  <c r="S779" i="2" s="1"/>
  <c r="G769" i="2"/>
  <c r="D771" i="2"/>
  <c r="E770" i="2"/>
  <c r="F770" i="2" s="1"/>
  <c r="C774" i="2"/>
  <c r="B775" i="2"/>
  <c r="H775" i="2" s="1"/>
  <c r="I775" i="2" s="1"/>
  <c r="O775" i="2" l="1"/>
  <c r="P775" i="2" s="1"/>
  <c r="N776" i="2"/>
  <c r="Q774" i="2"/>
  <c r="L780" i="2"/>
  <c r="R780" i="2" s="1"/>
  <c r="S780" i="2" s="1"/>
  <c r="M779" i="2"/>
  <c r="D772" i="2"/>
  <c r="E771" i="2"/>
  <c r="F771" i="2" s="1"/>
  <c r="G770" i="2"/>
  <c r="C775" i="2"/>
  <c r="B776" i="2"/>
  <c r="H776" i="2" s="1"/>
  <c r="I776" i="2" s="1"/>
  <c r="O776" i="2" l="1"/>
  <c r="P776" i="2" s="1"/>
  <c r="N777" i="2"/>
  <c r="Q775" i="2"/>
  <c r="L781" i="2"/>
  <c r="R781" i="2" s="1"/>
  <c r="S781" i="2" s="1"/>
  <c r="M780" i="2"/>
  <c r="G771" i="2"/>
  <c r="D773" i="2"/>
  <c r="E772" i="2"/>
  <c r="F772" i="2" s="1"/>
  <c r="C776" i="2"/>
  <c r="B777" i="2"/>
  <c r="H777" i="2" s="1"/>
  <c r="I777" i="2" s="1"/>
  <c r="O777" i="2" l="1"/>
  <c r="P777" i="2" s="1"/>
  <c r="N778" i="2"/>
  <c r="Q776" i="2"/>
  <c r="M781" i="2"/>
  <c r="L782" i="2"/>
  <c r="R782" i="2" s="1"/>
  <c r="S782" i="2" s="1"/>
  <c r="D774" i="2"/>
  <c r="E773" i="2"/>
  <c r="F773" i="2" s="1"/>
  <c r="G772" i="2"/>
  <c r="C777" i="2"/>
  <c r="B778" i="2"/>
  <c r="H778" i="2" s="1"/>
  <c r="I778" i="2" s="1"/>
  <c r="Q777" i="2" l="1"/>
  <c r="O778" i="2"/>
  <c r="P778" i="2" s="1"/>
  <c r="N779" i="2"/>
  <c r="M782" i="2"/>
  <c r="L783" i="2"/>
  <c r="R783" i="2" s="1"/>
  <c r="S783" i="2" s="1"/>
  <c r="G773" i="2"/>
  <c r="D775" i="2"/>
  <c r="E774" i="2"/>
  <c r="F774" i="2" s="1"/>
  <c r="C778" i="2"/>
  <c r="B779" i="2"/>
  <c r="H779" i="2" s="1"/>
  <c r="I779" i="2" s="1"/>
  <c r="Q778" i="2" l="1"/>
  <c r="O779" i="2"/>
  <c r="P779" i="2" s="1"/>
  <c r="N780" i="2"/>
  <c r="L784" i="2"/>
  <c r="R784" i="2" s="1"/>
  <c r="S784" i="2" s="1"/>
  <c r="M783" i="2"/>
  <c r="G774" i="2"/>
  <c r="D776" i="2"/>
  <c r="E775" i="2"/>
  <c r="F775" i="2" s="1"/>
  <c r="C779" i="2"/>
  <c r="B780" i="2"/>
  <c r="H780" i="2" s="1"/>
  <c r="I780" i="2" s="1"/>
  <c r="O780" i="2" l="1"/>
  <c r="P780" i="2" s="1"/>
  <c r="N781" i="2"/>
  <c r="Q779" i="2"/>
  <c r="L785" i="2"/>
  <c r="R785" i="2" s="1"/>
  <c r="S785" i="2" s="1"/>
  <c r="M784" i="2"/>
  <c r="G775" i="2"/>
  <c r="D777" i="2"/>
  <c r="E776" i="2"/>
  <c r="F776" i="2" s="1"/>
  <c r="C780" i="2"/>
  <c r="B781" i="2"/>
  <c r="H781" i="2" s="1"/>
  <c r="I781" i="2" s="1"/>
  <c r="Q780" i="2" l="1"/>
  <c r="O781" i="2"/>
  <c r="P781" i="2" s="1"/>
  <c r="N782" i="2"/>
  <c r="M785" i="2"/>
  <c r="L786" i="2"/>
  <c r="R786" i="2" s="1"/>
  <c r="S786" i="2" s="1"/>
  <c r="D778" i="2"/>
  <c r="E777" i="2"/>
  <c r="F777" i="2" s="1"/>
  <c r="G776" i="2"/>
  <c r="C781" i="2"/>
  <c r="B782" i="2"/>
  <c r="H782" i="2" s="1"/>
  <c r="I782" i="2" s="1"/>
  <c r="O782" i="2" l="1"/>
  <c r="P782" i="2" s="1"/>
  <c r="N783" i="2"/>
  <c r="Q781" i="2"/>
  <c r="M786" i="2"/>
  <c r="L787" i="2"/>
  <c r="R787" i="2" s="1"/>
  <c r="S787" i="2" s="1"/>
  <c r="G777" i="2"/>
  <c r="D779" i="2"/>
  <c r="E778" i="2"/>
  <c r="F778" i="2" s="1"/>
  <c r="C782" i="2"/>
  <c r="B783" i="2"/>
  <c r="H783" i="2" s="1"/>
  <c r="I783" i="2" s="1"/>
  <c r="Q782" i="2" l="1"/>
  <c r="O783" i="2"/>
  <c r="P783" i="2" s="1"/>
  <c r="N784" i="2"/>
  <c r="L788" i="2"/>
  <c r="R788" i="2" s="1"/>
  <c r="S788" i="2" s="1"/>
  <c r="M787" i="2"/>
  <c r="D780" i="2"/>
  <c r="E779" i="2"/>
  <c r="F779" i="2" s="1"/>
  <c r="G778" i="2"/>
  <c r="C783" i="2"/>
  <c r="B784" i="2"/>
  <c r="H784" i="2" s="1"/>
  <c r="I784" i="2" s="1"/>
  <c r="O784" i="2" l="1"/>
  <c r="P784" i="2" s="1"/>
  <c r="N785" i="2"/>
  <c r="Q783" i="2"/>
  <c r="L789" i="2"/>
  <c r="R789" i="2" s="1"/>
  <c r="S789" i="2" s="1"/>
  <c r="M788" i="2"/>
  <c r="G779" i="2"/>
  <c r="D781" i="2"/>
  <c r="E780" i="2"/>
  <c r="F780" i="2" s="1"/>
  <c r="C784" i="2"/>
  <c r="B785" i="2"/>
  <c r="H785" i="2" s="1"/>
  <c r="I785" i="2" s="1"/>
  <c r="Q784" i="2" l="1"/>
  <c r="O785" i="2"/>
  <c r="P785" i="2" s="1"/>
  <c r="N786" i="2"/>
  <c r="M789" i="2"/>
  <c r="L790" i="2"/>
  <c r="R790" i="2" s="1"/>
  <c r="S790" i="2" s="1"/>
  <c r="D782" i="2"/>
  <c r="E781" i="2"/>
  <c r="F781" i="2" s="1"/>
  <c r="G780" i="2"/>
  <c r="C785" i="2"/>
  <c r="B786" i="2"/>
  <c r="H786" i="2" s="1"/>
  <c r="I786" i="2" s="1"/>
  <c r="Q785" i="2" l="1"/>
  <c r="O786" i="2"/>
  <c r="P786" i="2" s="1"/>
  <c r="N787" i="2"/>
  <c r="L791" i="2"/>
  <c r="R791" i="2" s="1"/>
  <c r="S791" i="2" s="1"/>
  <c r="M790" i="2"/>
  <c r="G781" i="2"/>
  <c r="D783" i="2"/>
  <c r="E782" i="2"/>
  <c r="F782" i="2" s="1"/>
  <c r="C786" i="2"/>
  <c r="B787" i="2"/>
  <c r="H787" i="2" s="1"/>
  <c r="I787" i="2" s="1"/>
  <c r="O787" i="2" l="1"/>
  <c r="P787" i="2" s="1"/>
  <c r="N788" i="2"/>
  <c r="Q786" i="2"/>
  <c r="L792" i="2"/>
  <c r="R792" i="2" s="1"/>
  <c r="S792" i="2" s="1"/>
  <c r="M791" i="2"/>
  <c r="G782" i="2"/>
  <c r="D784" i="2"/>
  <c r="E783" i="2"/>
  <c r="F783" i="2" s="1"/>
  <c r="C787" i="2"/>
  <c r="B788" i="2"/>
  <c r="H788" i="2" s="1"/>
  <c r="I788" i="2" s="1"/>
  <c r="O788" i="2" l="1"/>
  <c r="P788" i="2" s="1"/>
  <c r="N789" i="2"/>
  <c r="Q787" i="2"/>
  <c r="M792" i="2"/>
  <c r="L793" i="2"/>
  <c r="R793" i="2" s="1"/>
  <c r="S793" i="2" s="1"/>
  <c r="G783" i="2"/>
  <c r="D785" i="2"/>
  <c r="E784" i="2"/>
  <c r="F784" i="2" s="1"/>
  <c r="C788" i="2"/>
  <c r="B789" i="2"/>
  <c r="H789" i="2" s="1"/>
  <c r="I789" i="2" s="1"/>
  <c r="O789" i="2" l="1"/>
  <c r="P789" i="2" s="1"/>
  <c r="N790" i="2"/>
  <c r="Q788" i="2"/>
  <c r="M793" i="2"/>
  <c r="L794" i="2"/>
  <c r="R794" i="2" s="1"/>
  <c r="S794" i="2" s="1"/>
  <c r="G784" i="2"/>
  <c r="D786" i="2"/>
  <c r="E785" i="2"/>
  <c r="F785" i="2" s="1"/>
  <c r="C789" i="2"/>
  <c r="B790" i="2"/>
  <c r="H790" i="2" s="1"/>
  <c r="I790" i="2" s="1"/>
  <c r="Q789" i="2" l="1"/>
  <c r="O790" i="2"/>
  <c r="P790" i="2" s="1"/>
  <c r="N791" i="2"/>
  <c r="L795" i="2"/>
  <c r="R795" i="2" s="1"/>
  <c r="S795" i="2" s="1"/>
  <c r="M794" i="2"/>
  <c r="D787" i="2"/>
  <c r="E786" i="2"/>
  <c r="F786" i="2" s="1"/>
  <c r="G785" i="2"/>
  <c r="C790" i="2"/>
  <c r="B791" i="2"/>
  <c r="H791" i="2" s="1"/>
  <c r="I791" i="2" s="1"/>
  <c r="O791" i="2" l="1"/>
  <c r="P791" i="2" s="1"/>
  <c r="N792" i="2"/>
  <c r="Q790" i="2"/>
  <c r="L796" i="2"/>
  <c r="R796" i="2" s="1"/>
  <c r="S796" i="2" s="1"/>
  <c r="M795" i="2"/>
  <c r="G786" i="2"/>
  <c r="D788" i="2"/>
  <c r="E787" i="2"/>
  <c r="F787" i="2" s="1"/>
  <c r="C791" i="2"/>
  <c r="B792" i="2"/>
  <c r="H792" i="2" s="1"/>
  <c r="I792" i="2" s="1"/>
  <c r="O792" i="2" l="1"/>
  <c r="P792" i="2" s="1"/>
  <c r="N793" i="2"/>
  <c r="Q791" i="2"/>
  <c r="M796" i="2"/>
  <c r="L797" i="2"/>
  <c r="R797" i="2" s="1"/>
  <c r="S797" i="2" s="1"/>
  <c r="G787" i="2"/>
  <c r="D789" i="2"/>
  <c r="E788" i="2"/>
  <c r="F788" i="2" s="1"/>
  <c r="C792" i="2"/>
  <c r="B793" i="2"/>
  <c r="H793" i="2" s="1"/>
  <c r="I793" i="2" s="1"/>
  <c r="Q792" i="2" l="1"/>
  <c r="O793" i="2"/>
  <c r="P793" i="2" s="1"/>
  <c r="N794" i="2"/>
  <c r="M797" i="2"/>
  <c r="L798" i="2"/>
  <c r="R798" i="2" s="1"/>
  <c r="S798" i="2" s="1"/>
  <c r="G788" i="2"/>
  <c r="D790" i="2"/>
  <c r="E789" i="2"/>
  <c r="F789" i="2" s="1"/>
  <c r="C793" i="2"/>
  <c r="B794" i="2"/>
  <c r="H794" i="2" s="1"/>
  <c r="I794" i="2" s="1"/>
  <c r="O794" i="2" l="1"/>
  <c r="P794" i="2" s="1"/>
  <c r="N795" i="2"/>
  <c r="Q793" i="2"/>
  <c r="L799" i="2"/>
  <c r="R799" i="2" s="1"/>
  <c r="S799" i="2" s="1"/>
  <c r="M798" i="2"/>
  <c r="G789" i="2"/>
  <c r="D791" i="2"/>
  <c r="E790" i="2"/>
  <c r="F790" i="2" s="1"/>
  <c r="C794" i="2"/>
  <c r="B795" i="2"/>
  <c r="H795" i="2" s="1"/>
  <c r="I795" i="2" s="1"/>
  <c r="O795" i="2" l="1"/>
  <c r="P795" i="2" s="1"/>
  <c r="N796" i="2"/>
  <c r="Q794" i="2"/>
  <c r="L800" i="2"/>
  <c r="R800" i="2" s="1"/>
  <c r="S800" i="2" s="1"/>
  <c r="M799" i="2"/>
  <c r="G790" i="2"/>
  <c r="D792" i="2"/>
  <c r="E791" i="2"/>
  <c r="F791" i="2" s="1"/>
  <c r="C795" i="2"/>
  <c r="B796" i="2"/>
  <c r="H796" i="2" s="1"/>
  <c r="I796" i="2" s="1"/>
  <c r="Q795" i="2" l="1"/>
  <c r="O796" i="2"/>
  <c r="P796" i="2" s="1"/>
  <c r="N797" i="2"/>
  <c r="M800" i="2"/>
  <c r="L801" i="2"/>
  <c r="R801" i="2" s="1"/>
  <c r="S801" i="2" s="1"/>
  <c r="G791" i="2"/>
  <c r="D793" i="2"/>
  <c r="E792" i="2"/>
  <c r="F792" i="2" s="1"/>
  <c r="C796" i="2"/>
  <c r="B797" i="2"/>
  <c r="H797" i="2" s="1"/>
  <c r="I797" i="2" s="1"/>
  <c r="Q796" i="2" l="1"/>
  <c r="O797" i="2"/>
  <c r="P797" i="2" s="1"/>
  <c r="N798" i="2"/>
  <c r="M801" i="2"/>
  <c r="L802" i="2"/>
  <c r="R802" i="2" s="1"/>
  <c r="S802" i="2" s="1"/>
  <c r="G792" i="2"/>
  <c r="D794" i="2"/>
  <c r="E793" i="2"/>
  <c r="F793" i="2" s="1"/>
  <c r="C797" i="2"/>
  <c r="B798" i="2"/>
  <c r="H798" i="2" s="1"/>
  <c r="I798" i="2" s="1"/>
  <c r="Q797" i="2" l="1"/>
  <c r="O798" i="2"/>
  <c r="P798" i="2" s="1"/>
  <c r="N799" i="2"/>
  <c r="L803" i="2"/>
  <c r="R803" i="2" s="1"/>
  <c r="S803" i="2" s="1"/>
  <c r="M802" i="2"/>
  <c r="D795" i="2"/>
  <c r="E794" i="2"/>
  <c r="F794" i="2" s="1"/>
  <c r="G793" i="2"/>
  <c r="C798" i="2"/>
  <c r="B799" i="2"/>
  <c r="H799" i="2" s="1"/>
  <c r="I799" i="2" s="1"/>
  <c r="O799" i="2" l="1"/>
  <c r="P799" i="2" s="1"/>
  <c r="N800" i="2"/>
  <c r="Q798" i="2"/>
  <c r="L804" i="2"/>
  <c r="R804" i="2" s="1"/>
  <c r="S804" i="2" s="1"/>
  <c r="M803" i="2"/>
  <c r="G794" i="2"/>
  <c r="D796" i="2"/>
  <c r="E795" i="2"/>
  <c r="F795" i="2" s="1"/>
  <c r="C799" i="2"/>
  <c r="B800" i="2"/>
  <c r="H800" i="2" s="1"/>
  <c r="I800" i="2" s="1"/>
  <c r="O800" i="2" l="1"/>
  <c r="P800" i="2" s="1"/>
  <c r="N801" i="2"/>
  <c r="Q799" i="2"/>
  <c r="M804" i="2"/>
  <c r="L805" i="2"/>
  <c r="R805" i="2" s="1"/>
  <c r="S805" i="2" s="1"/>
  <c r="G795" i="2"/>
  <c r="D797" i="2"/>
  <c r="E796" i="2"/>
  <c r="F796" i="2" s="1"/>
  <c r="C800" i="2"/>
  <c r="B801" i="2"/>
  <c r="H801" i="2" s="1"/>
  <c r="I801" i="2" s="1"/>
  <c r="O801" i="2" l="1"/>
  <c r="P801" i="2" s="1"/>
  <c r="N802" i="2"/>
  <c r="Q800" i="2"/>
  <c r="M805" i="2"/>
  <c r="L806" i="2"/>
  <c r="R806" i="2" s="1"/>
  <c r="S806" i="2" s="1"/>
  <c r="G796" i="2"/>
  <c r="D798" i="2"/>
  <c r="E797" i="2"/>
  <c r="F797" i="2" s="1"/>
  <c r="C801" i="2"/>
  <c r="B802" i="2"/>
  <c r="H802" i="2" s="1"/>
  <c r="I802" i="2" s="1"/>
  <c r="Q801" i="2" l="1"/>
  <c r="O802" i="2"/>
  <c r="P802" i="2" s="1"/>
  <c r="N803" i="2"/>
  <c r="L807" i="2"/>
  <c r="R807" i="2" s="1"/>
  <c r="S807" i="2" s="1"/>
  <c r="M806" i="2"/>
  <c r="G797" i="2"/>
  <c r="D799" i="2"/>
  <c r="E798" i="2"/>
  <c r="F798" i="2" s="1"/>
  <c r="C802" i="2"/>
  <c r="B803" i="2"/>
  <c r="H803" i="2" s="1"/>
  <c r="I803" i="2" s="1"/>
  <c r="O803" i="2" l="1"/>
  <c r="P803" i="2" s="1"/>
  <c r="N804" i="2"/>
  <c r="Q802" i="2"/>
  <c r="L808" i="2"/>
  <c r="R808" i="2" s="1"/>
  <c r="S808" i="2" s="1"/>
  <c r="M807" i="2"/>
  <c r="G798" i="2"/>
  <c r="D800" i="2"/>
  <c r="E799" i="2"/>
  <c r="F799" i="2" s="1"/>
  <c r="C803" i="2"/>
  <c r="B804" i="2"/>
  <c r="H804" i="2" s="1"/>
  <c r="I804" i="2" s="1"/>
  <c r="O804" i="2" l="1"/>
  <c r="P804" i="2" s="1"/>
  <c r="N805" i="2"/>
  <c r="Q803" i="2"/>
  <c r="M808" i="2"/>
  <c r="L809" i="2"/>
  <c r="R809" i="2" s="1"/>
  <c r="S809" i="2" s="1"/>
  <c r="D801" i="2"/>
  <c r="E800" i="2"/>
  <c r="F800" i="2" s="1"/>
  <c r="G799" i="2"/>
  <c r="C804" i="2"/>
  <c r="B805" i="2"/>
  <c r="H805" i="2" s="1"/>
  <c r="I805" i="2" s="1"/>
  <c r="Q804" i="2" l="1"/>
  <c r="O805" i="2"/>
  <c r="P805" i="2" s="1"/>
  <c r="N806" i="2"/>
  <c r="M809" i="2"/>
  <c r="L810" i="2"/>
  <c r="R810" i="2" s="1"/>
  <c r="S810" i="2" s="1"/>
  <c r="G800" i="2"/>
  <c r="D802" i="2"/>
  <c r="E801" i="2"/>
  <c r="F801" i="2" s="1"/>
  <c r="C805" i="2"/>
  <c r="B806" i="2"/>
  <c r="H806" i="2" s="1"/>
  <c r="I806" i="2" s="1"/>
  <c r="O806" i="2" l="1"/>
  <c r="P806" i="2" s="1"/>
  <c r="N807" i="2"/>
  <c r="Q805" i="2"/>
  <c r="L811" i="2"/>
  <c r="R811" i="2" s="1"/>
  <c r="S811" i="2" s="1"/>
  <c r="M810" i="2"/>
  <c r="G801" i="2"/>
  <c r="D803" i="2"/>
  <c r="E802" i="2"/>
  <c r="F802" i="2" s="1"/>
  <c r="C806" i="2"/>
  <c r="B807" i="2"/>
  <c r="H807" i="2" s="1"/>
  <c r="I807" i="2" s="1"/>
  <c r="Q806" i="2" l="1"/>
  <c r="O807" i="2"/>
  <c r="P807" i="2" s="1"/>
  <c r="N808" i="2"/>
  <c r="L812" i="2"/>
  <c r="R812" i="2" s="1"/>
  <c r="S812" i="2" s="1"/>
  <c r="M811" i="2"/>
  <c r="G802" i="2"/>
  <c r="D804" i="2"/>
  <c r="E803" i="2"/>
  <c r="F803" i="2" s="1"/>
  <c r="C807" i="2"/>
  <c r="B808" i="2"/>
  <c r="H808" i="2" s="1"/>
  <c r="I808" i="2" s="1"/>
  <c r="O808" i="2" l="1"/>
  <c r="P808" i="2" s="1"/>
  <c r="N809" i="2"/>
  <c r="Q807" i="2"/>
  <c r="M812" i="2"/>
  <c r="L813" i="2"/>
  <c r="R813" i="2" s="1"/>
  <c r="S813" i="2" s="1"/>
  <c r="G803" i="2"/>
  <c r="D805" i="2"/>
  <c r="E804" i="2"/>
  <c r="F804" i="2" s="1"/>
  <c r="C808" i="2"/>
  <c r="B809" i="2"/>
  <c r="H809" i="2" s="1"/>
  <c r="I809" i="2" s="1"/>
  <c r="Q808" i="2" l="1"/>
  <c r="O809" i="2"/>
  <c r="P809" i="2" s="1"/>
  <c r="N810" i="2"/>
  <c r="M813" i="2"/>
  <c r="L814" i="2"/>
  <c r="R814" i="2" s="1"/>
  <c r="S814" i="2" s="1"/>
  <c r="G804" i="2"/>
  <c r="D806" i="2"/>
  <c r="E805" i="2"/>
  <c r="F805" i="2" s="1"/>
  <c r="C809" i="2"/>
  <c r="B810" i="2"/>
  <c r="H810" i="2" s="1"/>
  <c r="I810" i="2" s="1"/>
  <c r="Q809" i="2" l="1"/>
  <c r="O810" i="2"/>
  <c r="P810" i="2" s="1"/>
  <c r="N811" i="2"/>
  <c r="L815" i="2"/>
  <c r="R815" i="2" s="1"/>
  <c r="S815" i="2" s="1"/>
  <c r="M814" i="2"/>
  <c r="D807" i="2"/>
  <c r="E806" i="2"/>
  <c r="F806" i="2" s="1"/>
  <c r="G805" i="2"/>
  <c r="C810" i="2"/>
  <c r="B811" i="2"/>
  <c r="H811" i="2" s="1"/>
  <c r="I811" i="2" s="1"/>
  <c r="Q810" i="2" l="1"/>
  <c r="O811" i="2"/>
  <c r="P811" i="2" s="1"/>
  <c r="N812" i="2"/>
  <c r="L816" i="2"/>
  <c r="R816" i="2" s="1"/>
  <c r="S816" i="2" s="1"/>
  <c r="M815" i="2"/>
  <c r="D808" i="2"/>
  <c r="E807" i="2"/>
  <c r="F807" i="2" s="1"/>
  <c r="G806" i="2"/>
  <c r="C811" i="2"/>
  <c r="B812" i="2"/>
  <c r="H812" i="2" s="1"/>
  <c r="I812" i="2" s="1"/>
  <c r="Q811" i="2" l="1"/>
  <c r="O812" i="2"/>
  <c r="P812" i="2" s="1"/>
  <c r="N813" i="2"/>
  <c r="M816" i="2"/>
  <c r="L817" i="2"/>
  <c r="R817" i="2" s="1"/>
  <c r="S817" i="2" s="1"/>
  <c r="D809" i="2"/>
  <c r="E808" i="2"/>
  <c r="F808" i="2" s="1"/>
  <c r="G807" i="2"/>
  <c r="C812" i="2"/>
  <c r="B813" i="2"/>
  <c r="H813" i="2" s="1"/>
  <c r="I813" i="2" s="1"/>
  <c r="O813" i="2" l="1"/>
  <c r="P813" i="2" s="1"/>
  <c r="N814" i="2"/>
  <c r="Q812" i="2"/>
  <c r="M817" i="2"/>
  <c r="L818" i="2"/>
  <c r="R818" i="2" s="1"/>
  <c r="S818" i="2" s="1"/>
  <c r="D810" i="2"/>
  <c r="E809" i="2"/>
  <c r="F809" i="2" s="1"/>
  <c r="G808" i="2"/>
  <c r="C813" i="2"/>
  <c r="B814" i="2"/>
  <c r="H814" i="2" s="1"/>
  <c r="I814" i="2" s="1"/>
  <c r="O814" i="2" l="1"/>
  <c r="P814" i="2" s="1"/>
  <c r="N815" i="2"/>
  <c r="Q813" i="2"/>
  <c r="L819" i="2"/>
  <c r="R819" i="2" s="1"/>
  <c r="S819" i="2" s="1"/>
  <c r="M818" i="2"/>
  <c r="D811" i="2"/>
  <c r="E810" i="2"/>
  <c r="F810" i="2" s="1"/>
  <c r="G809" i="2"/>
  <c r="C814" i="2"/>
  <c r="B815" i="2"/>
  <c r="H815" i="2" s="1"/>
  <c r="I815" i="2" s="1"/>
  <c r="Q814" i="2" l="1"/>
  <c r="O815" i="2"/>
  <c r="N816" i="2"/>
  <c r="L820" i="2"/>
  <c r="R820" i="2" s="1"/>
  <c r="S820" i="2" s="1"/>
  <c r="M819" i="2"/>
  <c r="D812" i="2"/>
  <c r="E811" i="2"/>
  <c r="F811" i="2" s="1"/>
  <c r="G810" i="2"/>
  <c r="C815" i="2"/>
  <c r="B816" i="2"/>
  <c r="H816" i="2" s="1"/>
  <c r="I816" i="2" s="1"/>
  <c r="P815" i="2" l="1"/>
  <c r="Q815" i="2" s="1"/>
  <c r="O816" i="2"/>
  <c r="P816" i="2" s="1"/>
  <c r="N817" i="2"/>
  <c r="M820" i="2"/>
  <c r="L821" i="2"/>
  <c r="R821" i="2" s="1"/>
  <c r="S821" i="2" s="1"/>
  <c r="D813" i="2"/>
  <c r="E812" i="2"/>
  <c r="F812" i="2" s="1"/>
  <c r="G811" i="2"/>
  <c r="C816" i="2"/>
  <c r="B817" i="2"/>
  <c r="H817" i="2" s="1"/>
  <c r="I817" i="2" s="1"/>
  <c r="Q816" i="2" l="1"/>
  <c r="O817" i="2"/>
  <c r="P817" i="2" s="1"/>
  <c r="Q817" i="2" s="1"/>
  <c r="N818" i="2"/>
  <c r="M821" i="2"/>
  <c r="L822" i="2"/>
  <c r="R822" i="2" s="1"/>
  <c r="S822" i="2" s="1"/>
  <c r="D814" i="2"/>
  <c r="E813" i="2"/>
  <c r="F813" i="2" s="1"/>
  <c r="G812" i="2"/>
  <c r="C817" i="2"/>
  <c r="B818" i="2"/>
  <c r="H818" i="2" s="1"/>
  <c r="I818" i="2" s="1"/>
  <c r="O818" i="2" l="1"/>
  <c r="P818" i="2" s="1"/>
  <c r="N819" i="2"/>
  <c r="L823" i="2"/>
  <c r="R823" i="2" s="1"/>
  <c r="S823" i="2" s="1"/>
  <c r="M822" i="2"/>
  <c r="D815" i="2"/>
  <c r="E814" i="2"/>
  <c r="F814" i="2" s="1"/>
  <c r="G813" i="2"/>
  <c r="C818" i="2"/>
  <c r="B819" i="2"/>
  <c r="H819" i="2" s="1"/>
  <c r="I819" i="2" s="1"/>
  <c r="O819" i="2" l="1"/>
  <c r="P819" i="2" s="1"/>
  <c r="N820" i="2"/>
  <c r="Q818" i="2"/>
  <c r="L824" i="2"/>
  <c r="R824" i="2" s="1"/>
  <c r="S824" i="2" s="1"/>
  <c r="M823" i="2"/>
  <c r="D816" i="2"/>
  <c r="E815" i="2"/>
  <c r="F815" i="2" s="1"/>
  <c r="G814" i="2"/>
  <c r="C819" i="2"/>
  <c r="B820" i="2"/>
  <c r="H820" i="2" s="1"/>
  <c r="I820" i="2" s="1"/>
  <c r="O820" i="2" l="1"/>
  <c r="P820" i="2" s="1"/>
  <c r="N821" i="2"/>
  <c r="Q819" i="2"/>
  <c r="M824" i="2"/>
  <c r="L825" i="2"/>
  <c r="R825" i="2" s="1"/>
  <c r="S825" i="2" s="1"/>
  <c r="D817" i="2"/>
  <c r="E816" i="2"/>
  <c r="F816" i="2" s="1"/>
  <c r="G815" i="2"/>
  <c r="C820" i="2"/>
  <c r="B821" i="2"/>
  <c r="H821" i="2" s="1"/>
  <c r="I821" i="2" s="1"/>
  <c r="O821" i="2" l="1"/>
  <c r="P821" i="2" s="1"/>
  <c r="N822" i="2"/>
  <c r="Q820" i="2"/>
  <c r="M825" i="2"/>
  <c r="L826" i="2"/>
  <c r="R826" i="2" s="1"/>
  <c r="S826" i="2" s="1"/>
  <c r="D818" i="2"/>
  <c r="E817" i="2"/>
  <c r="F817" i="2" s="1"/>
  <c r="G816" i="2"/>
  <c r="C821" i="2"/>
  <c r="B822" i="2"/>
  <c r="H822" i="2" s="1"/>
  <c r="I822" i="2" s="1"/>
  <c r="O822" i="2" l="1"/>
  <c r="P822" i="2" s="1"/>
  <c r="N823" i="2"/>
  <c r="Q821" i="2"/>
  <c r="L827" i="2"/>
  <c r="R827" i="2" s="1"/>
  <c r="S827" i="2" s="1"/>
  <c r="M826" i="2"/>
  <c r="G817" i="2"/>
  <c r="D819" i="2"/>
  <c r="E818" i="2"/>
  <c r="F818" i="2" s="1"/>
  <c r="C822" i="2"/>
  <c r="B823" i="2"/>
  <c r="H823" i="2" s="1"/>
  <c r="I823" i="2" s="1"/>
  <c r="O823" i="2" l="1"/>
  <c r="P823" i="2" s="1"/>
  <c r="N824" i="2"/>
  <c r="Q822" i="2"/>
  <c r="L828" i="2"/>
  <c r="R828" i="2" s="1"/>
  <c r="S828" i="2" s="1"/>
  <c r="M827" i="2"/>
  <c r="G818" i="2"/>
  <c r="D820" i="2"/>
  <c r="E819" i="2"/>
  <c r="F819" i="2" s="1"/>
  <c r="C823" i="2"/>
  <c r="B824" i="2"/>
  <c r="H824" i="2" s="1"/>
  <c r="I824" i="2" s="1"/>
  <c r="Q823" i="2" l="1"/>
  <c r="O824" i="2"/>
  <c r="P824" i="2" s="1"/>
  <c r="N825" i="2"/>
  <c r="M828" i="2"/>
  <c r="L829" i="2"/>
  <c r="R829" i="2" s="1"/>
  <c r="S829" i="2" s="1"/>
  <c r="D821" i="2"/>
  <c r="E820" i="2"/>
  <c r="F820" i="2" s="1"/>
  <c r="G819" i="2"/>
  <c r="C824" i="2"/>
  <c r="B825" i="2"/>
  <c r="H825" i="2" s="1"/>
  <c r="I825" i="2" s="1"/>
  <c r="Q824" i="2" l="1"/>
  <c r="O825" i="2"/>
  <c r="P825" i="2" s="1"/>
  <c r="N826" i="2"/>
  <c r="M829" i="2"/>
  <c r="L830" i="2"/>
  <c r="R830" i="2" s="1"/>
  <c r="S830" i="2" s="1"/>
  <c r="D822" i="2"/>
  <c r="E821" i="2"/>
  <c r="F821" i="2" s="1"/>
  <c r="G820" i="2"/>
  <c r="C825" i="2"/>
  <c r="B826" i="2"/>
  <c r="H826" i="2" s="1"/>
  <c r="I826" i="2" s="1"/>
  <c r="O826" i="2" l="1"/>
  <c r="P826" i="2" s="1"/>
  <c r="N827" i="2"/>
  <c r="Q825" i="2"/>
  <c r="L831" i="2"/>
  <c r="R831" i="2" s="1"/>
  <c r="S831" i="2" s="1"/>
  <c r="M830" i="2"/>
  <c r="G821" i="2"/>
  <c r="D823" i="2"/>
  <c r="E822" i="2"/>
  <c r="F822" i="2" s="1"/>
  <c r="C826" i="2"/>
  <c r="B827" i="2"/>
  <c r="H827" i="2" s="1"/>
  <c r="I827" i="2" s="1"/>
  <c r="Q826" i="2" l="1"/>
  <c r="O827" i="2"/>
  <c r="P827" i="2" s="1"/>
  <c r="N828" i="2"/>
  <c r="L832" i="2"/>
  <c r="R832" i="2" s="1"/>
  <c r="S832" i="2" s="1"/>
  <c r="M831" i="2"/>
  <c r="G822" i="2"/>
  <c r="D824" i="2"/>
  <c r="E823" i="2"/>
  <c r="F823" i="2" s="1"/>
  <c r="C827" i="2"/>
  <c r="B828" i="2"/>
  <c r="H828" i="2" s="1"/>
  <c r="I828" i="2" s="1"/>
  <c r="O828" i="2" l="1"/>
  <c r="P828" i="2" s="1"/>
  <c r="N829" i="2"/>
  <c r="Q827" i="2"/>
  <c r="M832" i="2"/>
  <c r="L833" i="2"/>
  <c r="R833" i="2" s="1"/>
  <c r="S833" i="2" s="1"/>
  <c r="D825" i="2"/>
  <c r="E824" i="2"/>
  <c r="F824" i="2" s="1"/>
  <c r="G823" i="2"/>
  <c r="C828" i="2"/>
  <c r="B829" i="2"/>
  <c r="H829" i="2" s="1"/>
  <c r="I829" i="2" s="1"/>
  <c r="Q828" i="2" l="1"/>
  <c r="O829" i="2"/>
  <c r="P829" i="2" s="1"/>
  <c r="Q829" i="2" s="1"/>
  <c r="N830" i="2"/>
  <c r="M833" i="2"/>
  <c r="L834" i="2"/>
  <c r="R834" i="2" s="1"/>
  <c r="S834" i="2" s="1"/>
  <c r="D826" i="2"/>
  <c r="E825" i="2"/>
  <c r="F825" i="2" s="1"/>
  <c r="G824" i="2"/>
  <c r="C829" i="2"/>
  <c r="B830" i="2"/>
  <c r="H830" i="2" s="1"/>
  <c r="I830" i="2" s="1"/>
  <c r="O830" i="2" l="1"/>
  <c r="P830" i="2" s="1"/>
  <c r="N831" i="2"/>
  <c r="L835" i="2"/>
  <c r="R835" i="2" s="1"/>
  <c r="S835" i="2" s="1"/>
  <c r="M834" i="2"/>
  <c r="D827" i="2"/>
  <c r="E826" i="2"/>
  <c r="F826" i="2" s="1"/>
  <c r="G825" i="2"/>
  <c r="C830" i="2"/>
  <c r="B831" i="2"/>
  <c r="H831" i="2" s="1"/>
  <c r="I831" i="2" s="1"/>
  <c r="Q830" i="2" l="1"/>
  <c r="O831" i="2"/>
  <c r="P831" i="2" s="1"/>
  <c r="N832" i="2"/>
  <c r="M835" i="2"/>
  <c r="L836" i="2"/>
  <c r="R836" i="2" s="1"/>
  <c r="S836" i="2" s="1"/>
  <c r="D828" i="2"/>
  <c r="E827" i="2"/>
  <c r="F827" i="2" s="1"/>
  <c r="G826" i="2"/>
  <c r="C831" i="2"/>
  <c r="B832" i="2"/>
  <c r="H832" i="2" s="1"/>
  <c r="I832" i="2" s="1"/>
  <c r="O832" i="2" l="1"/>
  <c r="P832" i="2" s="1"/>
  <c r="N833" i="2"/>
  <c r="Q831" i="2"/>
  <c r="L837" i="2"/>
  <c r="R837" i="2" s="1"/>
  <c r="S837" i="2" s="1"/>
  <c r="M836" i="2"/>
  <c r="D829" i="2"/>
  <c r="E828" i="2"/>
  <c r="F828" i="2" s="1"/>
  <c r="G827" i="2"/>
  <c r="C832" i="2"/>
  <c r="B833" i="2"/>
  <c r="H833" i="2" s="1"/>
  <c r="I833" i="2" s="1"/>
  <c r="Q832" i="2" l="1"/>
  <c r="O833" i="2"/>
  <c r="N834" i="2"/>
  <c r="L838" i="2"/>
  <c r="R838" i="2" s="1"/>
  <c r="S838" i="2" s="1"/>
  <c r="M837" i="2"/>
  <c r="D830" i="2"/>
  <c r="E829" i="2"/>
  <c r="F829" i="2" s="1"/>
  <c r="G828" i="2"/>
  <c r="C833" i="2"/>
  <c r="B834" i="2"/>
  <c r="H834" i="2" s="1"/>
  <c r="I834" i="2" s="1"/>
  <c r="P833" i="2" l="1"/>
  <c r="Q833" i="2" s="1"/>
  <c r="O834" i="2"/>
  <c r="P834" i="2" s="1"/>
  <c r="N835" i="2"/>
  <c r="M838" i="2"/>
  <c r="L839" i="2"/>
  <c r="R839" i="2" s="1"/>
  <c r="S839" i="2" s="1"/>
  <c r="D831" i="2"/>
  <c r="E830" i="2"/>
  <c r="F830" i="2" s="1"/>
  <c r="G829" i="2"/>
  <c r="C834" i="2"/>
  <c r="B835" i="2"/>
  <c r="H835" i="2" s="1"/>
  <c r="I835" i="2" s="1"/>
  <c r="Q834" i="2" l="1"/>
  <c r="O835" i="2"/>
  <c r="P835" i="2" s="1"/>
  <c r="N836" i="2"/>
  <c r="M839" i="2"/>
  <c r="L840" i="2"/>
  <c r="R840" i="2" s="1"/>
  <c r="S840" i="2" s="1"/>
  <c r="D832" i="2"/>
  <c r="E831" i="2"/>
  <c r="F831" i="2" s="1"/>
  <c r="G830" i="2"/>
  <c r="C835" i="2"/>
  <c r="B836" i="2"/>
  <c r="H836" i="2" s="1"/>
  <c r="I836" i="2" s="1"/>
  <c r="O836" i="2" l="1"/>
  <c r="P836" i="2" s="1"/>
  <c r="N837" i="2"/>
  <c r="Q835" i="2"/>
  <c r="L841" i="2"/>
  <c r="R841" i="2" s="1"/>
  <c r="S841" i="2" s="1"/>
  <c r="M840" i="2"/>
  <c r="D833" i="2"/>
  <c r="E832" i="2"/>
  <c r="F832" i="2" s="1"/>
  <c r="G831" i="2"/>
  <c r="C836" i="2"/>
  <c r="B837" i="2"/>
  <c r="H837" i="2" s="1"/>
  <c r="I837" i="2" s="1"/>
  <c r="Q836" i="2" l="1"/>
  <c r="O837" i="2"/>
  <c r="P837" i="2" s="1"/>
  <c r="N838" i="2"/>
  <c r="L842" i="2"/>
  <c r="R842" i="2" s="1"/>
  <c r="S842" i="2" s="1"/>
  <c r="M841" i="2"/>
  <c r="D834" i="2"/>
  <c r="E833" i="2"/>
  <c r="F833" i="2" s="1"/>
  <c r="G832" i="2"/>
  <c r="C837" i="2"/>
  <c r="B838" i="2"/>
  <c r="H838" i="2" s="1"/>
  <c r="I838" i="2" s="1"/>
  <c r="O838" i="2" l="1"/>
  <c r="P838" i="2" s="1"/>
  <c r="N839" i="2"/>
  <c r="Q837" i="2"/>
  <c r="M842" i="2"/>
  <c r="L843" i="2"/>
  <c r="R843" i="2" s="1"/>
  <c r="S843" i="2" s="1"/>
  <c r="D835" i="2"/>
  <c r="E834" i="2"/>
  <c r="F834" i="2" s="1"/>
  <c r="G833" i="2"/>
  <c r="C838" i="2"/>
  <c r="B839" i="2"/>
  <c r="H839" i="2" s="1"/>
  <c r="I839" i="2" s="1"/>
  <c r="Q838" i="2" l="1"/>
  <c r="O839" i="2"/>
  <c r="P839" i="2" s="1"/>
  <c r="N840" i="2"/>
  <c r="M843" i="2"/>
  <c r="L844" i="2"/>
  <c r="R844" i="2" s="1"/>
  <c r="S844" i="2" s="1"/>
  <c r="D836" i="2"/>
  <c r="E835" i="2"/>
  <c r="F835" i="2" s="1"/>
  <c r="G834" i="2"/>
  <c r="C839" i="2"/>
  <c r="B840" i="2"/>
  <c r="H840" i="2" s="1"/>
  <c r="I840" i="2" s="1"/>
  <c r="O840" i="2" l="1"/>
  <c r="P840" i="2" s="1"/>
  <c r="N841" i="2"/>
  <c r="Q839" i="2"/>
  <c r="L845" i="2"/>
  <c r="R845" i="2" s="1"/>
  <c r="S845" i="2" s="1"/>
  <c r="M844" i="2"/>
  <c r="D837" i="2"/>
  <c r="E836" i="2"/>
  <c r="F836" i="2" s="1"/>
  <c r="G835" i="2"/>
  <c r="C840" i="2"/>
  <c r="B841" i="2"/>
  <c r="H841" i="2" s="1"/>
  <c r="I841" i="2" s="1"/>
  <c r="Q840" i="2" l="1"/>
  <c r="O841" i="2"/>
  <c r="P841" i="2" s="1"/>
  <c r="N842" i="2"/>
  <c r="L846" i="2"/>
  <c r="R846" i="2" s="1"/>
  <c r="S846" i="2" s="1"/>
  <c r="M845" i="2"/>
  <c r="D838" i="2"/>
  <c r="E837" i="2"/>
  <c r="F837" i="2" s="1"/>
  <c r="G836" i="2"/>
  <c r="C841" i="2"/>
  <c r="B842" i="2"/>
  <c r="H842" i="2" s="1"/>
  <c r="I842" i="2" s="1"/>
  <c r="O842" i="2" l="1"/>
  <c r="P842" i="2" s="1"/>
  <c r="N843" i="2"/>
  <c r="Q841" i="2"/>
  <c r="L847" i="2"/>
  <c r="R847" i="2" s="1"/>
  <c r="S847" i="2" s="1"/>
  <c r="M846" i="2"/>
  <c r="D839" i="2"/>
  <c r="E838" i="2"/>
  <c r="F838" i="2" s="1"/>
  <c r="G837" i="2"/>
  <c r="C842" i="2"/>
  <c r="B843" i="2"/>
  <c r="H843" i="2" s="1"/>
  <c r="I843" i="2" s="1"/>
  <c r="Q842" i="2" l="1"/>
  <c r="O843" i="2"/>
  <c r="P843" i="2" s="1"/>
  <c r="N844" i="2"/>
  <c r="M847" i="2"/>
  <c r="L848" i="2"/>
  <c r="R848" i="2" s="1"/>
  <c r="S848" i="2" s="1"/>
  <c r="D840" i="2"/>
  <c r="E839" i="2"/>
  <c r="F839" i="2" s="1"/>
  <c r="G838" i="2"/>
  <c r="C843" i="2"/>
  <c r="B844" i="2"/>
  <c r="H844" i="2" s="1"/>
  <c r="I844" i="2" s="1"/>
  <c r="Q843" i="2" l="1"/>
  <c r="O844" i="2"/>
  <c r="P844" i="2" s="1"/>
  <c r="N845" i="2"/>
  <c r="M848" i="2"/>
  <c r="L849" i="2"/>
  <c r="R849" i="2" s="1"/>
  <c r="S849" i="2" s="1"/>
  <c r="D841" i="2"/>
  <c r="E840" i="2"/>
  <c r="F840" i="2" s="1"/>
  <c r="G839" i="2"/>
  <c r="C844" i="2"/>
  <c r="B845" i="2"/>
  <c r="H845" i="2" s="1"/>
  <c r="I845" i="2" s="1"/>
  <c r="Q844" i="2" l="1"/>
  <c r="O845" i="2"/>
  <c r="P845" i="2" s="1"/>
  <c r="Q845" i="2" s="1"/>
  <c r="N846" i="2"/>
  <c r="L850" i="2"/>
  <c r="R850" i="2" s="1"/>
  <c r="S850" i="2" s="1"/>
  <c r="M849" i="2"/>
  <c r="D842" i="2"/>
  <c r="E841" i="2"/>
  <c r="F841" i="2" s="1"/>
  <c r="G840" i="2"/>
  <c r="C845" i="2"/>
  <c r="B846" i="2"/>
  <c r="H846" i="2" s="1"/>
  <c r="I846" i="2" s="1"/>
  <c r="O846" i="2" l="1"/>
  <c r="P846" i="2" s="1"/>
  <c r="N847" i="2"/>
  <c r="L851" i="2"/>
  <c r="R851" i="2" s="1"/>
  <c r="S851" i="2" s="1"/>
  <c r="M850" i="2"/>
  <c r="D843" i="2"/>
  <c r="E842" i="2"/>
  <c r="F842" i="2" s="1"/>
  <c r="G841" i="2"/>
  <c r="C846" i="2"/>
  <c r="B847" i="2"/>
  <c r="H847" i="2" s="1"/>
  <c r="I847" i="2" s="1"/>
  <c r="Q846" i="2" l="1"/>
  <c r="O847" i="2"/>
  <c r="P847" i="2" s="1"/>
  <c r="N848" i="2"/>
  <c r="M851" i="2"/>
  <c r="L852" i="2"/>
  <c r="R852" i="2" s="1"/>
  <c r="S852" i="2" s="1"/>
  <c r="D844" i="2"/>
  <c r="E843" i="2"/>
  <c r="F843" i="2" s="1"/>
  <c r="G842" i="2"/>
  <c r="C847" i="2"/>
  <c r="B848" i="2"/>
  <c r="H848" i="2" s="1"/>
  <c r="I848" i="2" s="1"/>
  <c r="Q847" i="2" l="1"/>
  <c r="O848" i="2"/>
  <c r="P848" i="2" s="1"/>
  <c r="N849" i="2"/>
  <c r="L853" i="2"/>
  <c r="R853" i="2" s="1"/>
  <c r="S853" i="2" s="1"/>
  <c r="M852" i="2"/>
  <c r="D845" i="2"/>
  <c r="E844" i="2"/>
  <c r="F844" i="2" s="1"/>
  <c r="G843" i="2"/>
  <c r="C848" i="2"/>
  <c r="B849" i="2"/>
  <c r="H849" i="2" s="1"/>
  <c r="I849" i="2" s="1"/>
  <c r="Q848" i="2" l="1"/>
  <c r="O849" i="2"/>
  <c r="P849" i="2" s="1"/>
  <c r="N850" i="2"/>
  <c r="L854" i="2"/>
  <c r="R854" i="2" s="1"/>
  <c r="S854" i="2" s="1"/>
  <c r="M853" i="2"/>
  <c r="D846" i="2"/>
  <c r="E845" i="2"/>
  <c r="F845" i="2" s="1"/>
  <c r="G844" i="2"/>
  <c r="C849" i="2"/>
  <c r="B850" i="2"/>
  <c r="H850" i="2" s="1"/>
  <c r="I850" i="2" s="1"/>
  <c r="O850" i="2" l="1"/>
  <c r="P850" i="2" s="1"/>
  <c r="N851" i="2"/>
  <c r="Q849" i="2"/>
  <c r="M854" i="2"/>
  <c r="L855" i="2"/>
  <c r="R855" i="2" s="1"/>
  <c r="S855" i="2" s="1"/>
  <c r="G845" i="2"/>
  <c r="D847" i="2"/>
  <c r="E846" i="2"/>
  <c r="F846" i="2" s="1"/>
  <c r="C850" i="2"/>
  <c r="B851" i="2"/>
  <c r="H851" i="2" s="1"/>
  <c r="I851" i="2" s="1"/>
  <c r="O851" i="2" l="1"/>
  <c r="P851" i="2" s="1"/>
  <c r="N852" i="2"/>
  <c r="Q850" i="2"/>
  <c r="M855" i="2"/>
  <c r="L856" i="2"/>
  <c r="R856" i="2" s="1"/>
  <c r="S856" i="2" s="1"/>
  <c r="G846" i="2"/>
  <c r="D848" i="2"/>
  <c r="E847" i="2"/>
  <c r="F847" i="2" s="1"/>
  <c r="C851" i="2"/>
  <c r="B852" i="2"/>
  <c r="H852" i="2" s="1"/>
  <c r="I852" i="2" s="1"/>
  <c r="Q851" i="2" l="1"/>
  <c r="O852" i="2"/>
  <c r="P852" i="2" s="1"/>
  <c r="N853" i="2"/>
  <c r="L857" i="2"/>
  <c r="R857" i="2" s="1"/>
  <c r="S857" i="2" s="1"/>
  <c r="M856" i="2"/>
  <c r="G847" i="2"/>
  <c r="D849" i="2"/>
  <c r="E848" i="2"/>
  <c r="F848" i="2" s="1"/>
  <c r="C852" i="2"/>
  <c r="B853" i="2"/>
  <c r="H853" i="2" s="1"/>
  <c r="I853" i="2" s="1"/>
  <c r="O853" i="2" l="1"/>
  <c r="P853" i="2" s="1"/>
  <c r="N854" i="2"/>
  <c r="Q852" i="2"/>
  <c r="L858" i="2"/>
  <c r="R858" i="2" s="1"/>
  <c r="S858" i="2" s="1"/>
  <c r="M857" i="2"/>
  <c r="G848" i="2"/>
  <c r="D850" i="2"/>
  <c r="E849" i="2"/>
  <c r="F849" i="2" s="1"/>
  <c r="C853" i="2"/>
  <c r="B854" i="2"/>
  <c r="H854" i="2" s="1"/>
  <c r="I854" i="2" s="1"/>
  <c r="Q853" i="2" l="1"/>
  <c r="O854" i="2"/>
  <c r="P854" i="2" s="1"/>
  <c r="Q854" i="2" s="1"/>
  <c r="N855" i="2"/>
  <c r="M858" i="2"/>
  <c r="L859" i="2"/>
  <c r="R859" i="2" s="1"/>
  <c r="S859" i="2" s="1"/>
  <c r="G849" i="2"/>
  <c r="D851" i="2"/>
  <c r="E850" i="2"/>
  <c r="F850" i="2" s="1"/>
  <c r="C854" i="2"/>
  <c r="B855" i="2"/>
  <c r="H855" i="2" s="1"/>
  <c r="I855" i="2" s="1"/>
  <c r="O855" i="2" l="1"/>
  <c r="P855" i="2" s="1"/>
  <c r="N856" i="2"/>
  <c r="M859" i="2"/>
  <c r="L860" i="2"/>
  <c r="R860" i="2" s="1"/>
  <c r="S860" i="2" s="1"/>
  <c r="G850" i="2"/>
  <c r="D852" i="2"/>
  <c r="E851" i="2"/>
  <c r="F851" i="2" s="1"/>
  <c r="C855" i="2"/>
  <c r="B856" i="2"/>
  <c r="H856" i="2" s="1"/>
  <c r="I856" i="2" s="1"/>
  <c r="O856" i="2" l="1"/>
  <c r="P856" i="2" s="1"/>
  <c r="Q856" i="2" s="1"/>
  <c r="N857" i="2"/>
  <c r="Q855" i="2"/>
  <c r="L861" i="2"/>
  <c r="R861" i="2" s="1"/>
  <c r="S861" i="2" s="1"/>
  <c r="M860" i="2"/>
  <c r="G851" i="2"/>
  <c r="D853" i="2"/>
  <c r="E852" i="2"/>
  <c r="F852" i="2" s="1"/>
  <c r="C856" i="2"/>
  <c r="B857" i="2"/>
  <c r="H857" i="2" s="1"/>
  <c r="I857" i="2" s="1"/>
  <c r="O857" i="2" l="1"/>
  <c r="P857" i="2" s="1"/>
  <c r="N858" i="2"/>
  <c r="L862" i="2"/>
  <c r="R862" i="2" s="1"/>
  <c r="S862" i="2" s="1"/>
  <c r="M861" i="2"/>
  <c r="G852" i="2"/>
  <c r="D854" i="2"/>
  <c r="E853" i="2"/>
  <c r="F853" i="2" s="1"/>
  <c r="C857" i="2"/>
  <c r="B858" i="2"/>
  <c r="H858" i="2" s="1"/>
  <c r="I858" i="2" s="1"/>
  <c r="Q857" i="2" l="1"/>
  <c r="O858" i="2"/>
  <c r="P858" i="2" s="1"/>
  <c r="N859" i="2"/>
  <c r="M862" i="2"/>
  <c r="L863" i="2"/>
  <c r="R863" i="2" s="1"/>
  <c r="S863" i="2" s="1"/>
  <c r="G853" i="2"/>
  <c r="D855" i="2"/>
  <c r="E854" i="2"/>
  <c r="F854" i="2" s="1"/>
  <c r="C858" i="2"/>
  <c r="B859" i="2"/>
  <c r="H859" i="2" s="1"/>
  <c r="I859" i="2" s="1"/>
  <c r="O859" i="2" l="1"/>
  <c r="P859" i="2" s="1"/>
  <c r="N860" i="2"/>
  <c r="Q858" i="2"/>
  <c r="M863" i="2"/>
  <c r="L864" i="2"/>
  <c r="R864" i="2" s="1"/>
  <c r="S864" i="2" s="1"/>
  <c r="G854" i="2"/>
  <c r="D856" i="2"/>
  <c r="E855" i="2"/>
  <c r="F855" i="2" s="1"/>
  <c r="C859" i="2"/>
  <c r="B860" i="2"/>
  <c r="H860" i="2" s="1"/>
  <c r="I860" i="2" s="1"/>
  <c r="Q859" i="2" l="1"/>
  <c r="O860" i="2"/>
  <c r="P860" i="2" s="1"/>
  <c r="N861" i="2"/>
  <c r="L865" i="2"/>
  <c r="R865" i="2" s="1"/>
  <c r="S865" i="2" s="1"/>
  <c r="M864" i="2"/>
  <c r="G855" i="2"/>
  <c r="D857" i="2"/>
  <c r="E856" i="2"/>
  <c r="F856" i="2" s="1"/>
  <c r="C860" i="2"/>
  <c r="B861" i="2"/>
  <c r="H861" i="2" s="1"/>
  <c r="I861" i="2" s="1"/>
  <c r="O861" i="2" l="1"/>
  <c r="P861" i="2" s="1"/>
  <c r="N862" i="2"/>
  <c r="Q860" i="2"/>
  <c r="L866" i="2"/>
  <c r="R866" i="2" s="1"/>
  <c r="S866" i="2" s="1"/>
  <c r="M865" i="2"/>
  <c r="G856" i="2"/>
  <c r="D858" i="2"/>
  <c r="E857" i="2"/>
  <c r="F857" i="2" s="1"/>
  <c r="C861" i="2"/>
  <c r="B862" i="2"/>
  <c r="H862" i="2" s="1"/>
  <c r="I862" i="2" s="1"/>
  <c r="O862" i="2" l="1"/>
  <c r="P862" i="2" s="1"/>
  <c r="N863" i="2"/>
  <c r="Q861" i="2"/>
  <c r="M866" i="2"/>
  <c r="L867" i="2"/>
  <c r="R867" i="2" s="1"/>
  <c r="S867" i="2" s="1"/>
  <c r="G857" i="2"/>
  <c r="D859" i="2"/>
  <c r="E858" i="2"/>
  <c r="F858" i="2" s="1"/>
  <c r="C862" i="2"/>
  <c r="B863" i="2"/>
  <c r="H863" i="2" s="1"/>
  <c r="I863" i="2" s="1"/>
  <c r="Q862" i="2" l="1"/>
  <c r="O863" i="2"/>
  <c r="P863" i="2" s="1"/>
  <c r="N864" i="2"/>
  <c r="M867" i="2"/>
  <c r="L868" i="2"/>
  <c r="R868" i="2" s="1"/>
  <c r="S868" i="2" s="1"/>
  <c r="D860" i="2"/>
  <c r="E859" i="2"/>
  <c r="F859" i="2" s="1"/>
  <c r="G858" i="2"/>
  <c r="C863" i="2"/>
  <c r="B864" i="2"/>
  <c r="H864" i="2" s="1"/>
  <c r="I864" i="2" s="1"/>
  <c r="Q863" i="2" l="1"/>
  <c r="O864" i="2"/>
  <c r="P864" i="2" s="1"/>
  <c r="N865" i="2"/>
  <c r="L869" i="2"/>
  <c r="R869" i="2" s="1"/>
  <c r="S869" i="2" s="1"/>
  <c r="M868" i="2"/>
  <c r="G859" i="2"/>
  <c r="D861" i="2"/>
  <c r="E860" i="2"/>
  <c r="F860" i="2" s="1"/>
  <c r="C864" i="2"/>
  <c r="B865" i="2"/>
  <c r="H865" i="2" s="1"/>
  <c r="I865" i="2" s="1"/>
  <c r="O865" i="2" l="1"/>
  <c r="P865" i="2" s="1"/>
  <c r="N866" i="2"/>
  <c r="Q864" i="2"/>
  <c r="L870" i="2"/>
  <c r="R870" i="2" s="1"/>
  <c r="S870" i="2" s="1"/>
  <c r="M869" i="2"/>
  <c r="G860" i="2"/>
  <c r="D862" i="2"/>
  <c r="E861" i="2"/>
  <c r="F861" i="2" s="1"/>
  <c r="C865" i="2"/>
  <c r="B866" i="2"/>
  <c r="H866" i="2" s="1"/>
  <c r="I866" i="2" s="1"/>
  <c r="O866" i="2" l="1"/>
  <c r="P866" i="2" s="1"/>
  <c r="N867" i="2"/>
  <c r="Q865" i="2"/>
  <c r="M870" i="2"/>
  <c r="L871" i="2"/>
  <c r="R871" i="2" s="1"/>
  <c r="S871" i="2" s="1"/>
  <c r="G861" i="2"/>
  <c r="D863" i="2"/>
  <c r="E862" i="2"/>
  <c r="F862" i="2" s="1"/>
  <c r="C866" i="2"/>
  <c r="B867" i="2"/>
  <c r="H867" i="2" s="1"/>
  <c r="I867" i="2" s="1"/>
  <c r="O867" i="2" l="1"/>
  <c r="P867" i="2" s="1"/>
  <c r="N868" i="2"/>
  <c r="Q866" i="2"/>
  <c r="M871" i="2"/>
  <c r="L872" i="2"/>
  <c r="R872" i="2" s="1"/>
  <c r="S872" i="2" s="1"/>
  <c r="G862" i="2"/>
  <c r="D864" i="2"/>
  <c r="E863" i="2"/>
  <c r="F863" i="2" s="1"/>
  <c r="C867" i="2"/>
  <c r="B868" i="2"/>
  <c r="H868" i="2" s="1"/>
  <c r="I868" i="2" s="1"/>
  <c r="O868" i="2" l="1"/>
  <c r="P868" i="2" s="1"/>
  <c r="N869" i="2"/>
  <c r="Q867" i="2"/>
  <c r="L873" i="2"/>
  <c r="R873" i="2" s="1"/>
  <c r="S873" i="2" s="1"/>
  <c r="M872" i="2"/>
  <c r="G863" i="2"/>
  <c r="D865" i="2"/>
  <c r="E864" i="2"/>
  <c r="F864" i="2" s="1"/>
  <c r="C868" i="2"/>
  <c r="B869" i="2"/>
  <c r="H869" i="2" s="1"/>
  <c r="I869" i="2" s="1"/>
  <c r="O869" i="2" l="1"/>
  <c r="P869" i="2" s="1"/>
  <c r="N870" i="2"/>
  <c r="Q868" i="2"/>
  <c r="L874" i="2"/>
  <c r="R874" i="2" s="1"/>
  <c r="S874" i="2" s="1"/>
  <c r="M873" i="2"/>
  <c r="G864" i="2"/>
  <c r="D866" i="2"/>
  <c r="E865" i="2"/>
  <c r="F865" i="2" s="1"/>
  <c r="C869" i="2"/>
  <c r="B870" i="2"/>
  <c r="H870" i="2" s="1"/>
  <c r="I870" i="2" s="1"/>
  <c r="Q869" i="2" l="1"/>
  <c r="O870" i="2"/>
  <c r="P870" i="2" s="1"/>
  <c r="Q870" i="2" s="1"/>
  <c r="N871" i="2"/>
  <c r="M874" i="2"/>
  <c r="L875" i="2"/>
  <c r="R875" i="2" s="1"/>
  <c r="S875" i="2" s="1"/>
  <c r="G865" i="2"/>
  <c r="D867" i="2"/>
  <c r="E866" i="2"/>
  <c r="F866" i="2" s="1"/>
  <c r="C870" i="2"/>
  <c r="B871" i="2"/>
  <c r="H871" i="2" s="1"/>
  <c r="I871" i="2" s="1"/>
  <c r="O871" i="2" l="1"/>
  <c r="P871" i="2" s="1"/>
  <c r="N872" i="2"/>
  <c r="M875" i="2"/>
  <c r="L876" i="2"/>
  <c r="R876" i="2" s="1"/>
  <c r="S876" i="2" s="1"/>
  <c r="G866" i="2"/>
  <c r="D868" i="2"/>
  <c r="E867" i="2"/>
  <c r="F867" i="2" s="1"/>
  <c r="C871" i="2"/>
  <c r="B872" i="2"/>
  <c r="H872" i="2" s="1"/>
  <c r="I872" i="2" s="1"/>
  <c r="O872" i="2" l="1"/>
  <c r="P872" i="2" s="1"/>
  <c r="N873" i="2"/>
  <c r="Q871" i="2"/>
  <c r="L877" i="2"/>
  <c r="R877" i="2" s="1"/>
  <c r="S877" i="2" s="1"/>
  <c r="M876" i="2"/>
  <c r="G867" i="2"/>
  <c r="D869" i="2"/>
  <c r="E868" i="2"/>
  <c r="F868" i="2" s="1"/>
  <c r="C872" i="2"/>
  <c r="B873" i="2"/>
  <c r="H873" i="2" s="1"/>
  <c r="I873" i="2" s="1"/>
  <c r="O873" i="2" l="1"/>
  <c r="P873" i="2" s="1"/>
  <c r="N874" i="2"/>
  <c r="Q872" i="2"/>
  <c r="L878" i="2"/>
  <c r="R878" i="2" s="1"/>
  <c r="S878" i="2" s="1"/>
  <c r="M877" i="2"/>
  <c r="G868" i="2"/>
  <c r="D870" i="2"/>
  <c r="E869" i="2"/>
  <c r="F869" i="2" s="1"/>
  <c r="C873" i="2"/>
  <c r="B874" i="2"/>
  <c r="H874" i="2" s="1"/>
  <c r="I874" i="2" s="1"/>
  <c r="Q873" i="2" l="1"/>
  <c r="O874" i="2"/>
  <c r="P874" i="2" s="1"/>
  <c r="N875" i="2"/>
  <c r="M878" i="2"/>
  <c r="L879" i="2"/>
  <c r="R879" i="2" s="1"/>
  <c r="S879" i="2" s="1"/>
  <c r="D871" i="2"/>
  <c r="E870" i="2"/>
  <c r="F870" i="2" s="1"/>
  <c r="G869" i="2"/>
  <c r="C874" i="2"/>
  <c r="B875" i="2"/>
  <c r="H875" i="2" s="1"/>
  <c r="I875" i="2" s="1"/>
  <c r="Q874" i="2" l="1"/>
  <c r="O875" i="2"/>
  <c r="P875" i="2" s="1"/>
  <c r="N876" i="2"/>
  <c r="M879" i="2"/>
  <c r="L880" i="2"/>
  <c r="R880" i="2" s="1"/>
  <c r="S880" i="2" s="1"/>
  <c r="G870" i="2"/>
  <c r="D872" i="2"/>
  <c r="E871" i="2"/>
  <c r="F871" i="2" s="1"/>
  <c r="C875" i="2"/>
  <c r="B876" i="2"/>
  <c r="H876" i="2" s="1"/>
  <c r="I876" i="2" s="1"/>
  <c r="O876" i="2" l="1"/>
  <c r="P876" i="2" s="1"/>
  <c r="N877" i="2"/>
  <c r="Q875" i="2"/>
  <c r="L881" i="2"/>
  <c r="R881" i="2" s="1"/>
  <c r="S881" i="2" s="1"/>
  <c r="M880" i="2"/>
  <c r="G871" i="2"/>
  <c r="D873" i="2"/>
  <c r="E872" i="2"/>
  <c r="F872" i="2" s="1"/>
  <c r="C876" i="2"/>
  <c r="B877" i="2"/>
  <c r="H877" i="2" s="1"/>
  <c r="I877" i="2" s="1"/>
  <c r="O877" i="2" l="1"/>
  <c r="P877" i="2" s="1"/>
  <c r="N878" i="2"/>
  <c r="Q876" i="2"/>
  <c r="L882" i="2"/>
  <c r="R882" i="2" s="1"/>
  <c r="S882" i="2" s="1"/>
  <c r="M881" i="2"/>
  <c r="G872" i="2"/>
  <c r="D874" i="2"/>
  <c r="E873" i="2"/>
  <c r="F873" i="2" s="1"/>
  <c r="C877" i="2"/>
  <c r="B878" i="2"/>
  <c r="H878" i="2" s="1"/>
  <c r="I878" i="2" s="1"/>
  <c r="Q877" i="2" l="1"/>
  <c r="O878" i="2"/>
  <c r="P878" i="2" s="1"/>
  <c r="N879" i="2"/>
  <c r="M882" i="2"/>
  <c r="L883" i="2"/>
  <c r="R883" i="2" s="1"/>
  <c r="S883" i="2" s="1"/>
  <c r="G873" i="2"/>
  <c r="D875" i="2"/>
  <c r="E874" i="2"/>
  <c r="F874" i="2" s="1"/>
  <c r="C878" i="2"/>
  <c r="B879" i="2"/>
  <c r="H879" i="2" s="1"/>
  <c r="I879" i="2" s="1"/>
  <c r="O879" i="2" l="1"/>
  <c r="P879" i="2" s="1"/>
  <c r="N880" i="2"/>
  <c r="Q878" i="2"/>
  <c r="M883" i="2"/>
  <c r="L884" i="2"/>
  <c r="R884" i="2" s="1"/>
  <c r="S884" i="2" s="1"/>
  <c r="G874" i="2"/>
  <c r="D876" i="2"/>
  <c r="E875" i="2"/>
  <c r="F875" i="2" s="1"/>
  <c r="C879" i="2"/>
  <c r="B880" i="2"/>
  <c r="H880" i="2" s="1"/>
  <c r="I880" i="2" s="1"/>
  <c r="O880" i="2" l="1"/>
  <c r="P880" i="2" s="1"/>
  <c r="N881" i="2"/>
  <c r="Q879" i="2"/>
  <c r="L885" i="2"/>
  <c r="R885" i="2" s="1"/>
  <c r="S885" i="2" s="1"/>
  <c r="M884" i="2"/>
  <c r="G875" i="2"/>
  <c r="D877" i="2"/>
  <c r="E876" i="2"/>
  <c r="F876" i="2" s="1"/>
  <c r="C880" i="2"/>
  <c r="B881" i="2"/>
  <c r="H881" i="2" s="1"/>
  <c r="I881" i="2" s="1"/>
  <c r="Q880" i="2" l="1"/>
  <c r="O881" i="2"/>
  <c r="P881" i="2" s="1"/>
  <c r="N882" i="2"/>
  <c r="L886" i="2"/>
  <c r="R886" i="2" s="1"/>
  <c r="S886" i="2" s="1"/>
  <c r="M885" i="2"/>
  <c r="G876" i="2"/>
  <c r="D878" i="2"/>
  <c r="E877" i="2"/>
  <c r="F877" i="2" s="1"/>
  <c r="C881" i="2"/>
  <c r="B882" i="2"/>
  <c r="H882" i="2" s="1"/>
  <c r="I882" i="2" s="1"/>
  <c r="Q881" i="2" l="1"/>
  <c r="O882" i="2"/>
  <c r="P882" i="2"/>
  <c r="N883" i="2"/>
  <c r="M886" i="2"/>
  <c r="L887" i="2"/>
  <c r="R887" i="2" s="1"/>
  <c r="S887" i="2" s="1"/>
  <c r="G877" i="2"/>
  <c r="D879" i="2"/>
  <c r="E878" i="2"/>
  <c r="F878" i="2" s="1"/>
  <c r="C882" i="2"/>
  <c r="B883" i="2"/>
  <c r="H883" i="2" s="1"/>
  <c r="I883" i="2" s="1"/>
  <c r="O883" i="2" l="1"/>
  <c r="P883" i="2" s="1"/>
  <c r="N884" i="2"/>
  <c r="Q882" i="2"/>
  <c r="M887" i="2"/>
  <c r="L888" i="2"/>
  <c r="R888" i="2" s="1"/>
  <c r="S888" i="2" s="1"/>
  <c r="G878" i="2"/>
  <c r="D880" i="2"/>
  <c r="E879" i="2"/>
  <c r="F879" i="2" s="1"/>
  <c r="C883" i="2"/>
  <c r="B884" i="2"/>
  <c r="H884" i="2" s="1"/>
  <c r="I884" i="2" s="1"/>
  <c r="O884" i="2" l="1"/>
  <c r="P884" i="2" s="1"/>
  <c r="N885" i="2"/>
  <c r="Q883" i="2"/>
  <c r="L889" i="2"/>
  <c r="R889" i="2" s="1"/>
  <c r="S889" i="2" s="1"/>
  <c r="M888" i="2"/>
  <c r="G879" i="2"/>
  <c r="D881" i="2"/>
  <c r="E880" i="2"/>
  <c r="F880" i="2" s="1"/>
  <c r="C884" i="2"/>
  <c r="B885" i="2"/>
  <c r="H885" i="2" s="1"/>
  <c r="I885" i="2" s="1"/>
  <c r="Q884" i="2" l="1"/>
  <c r="O885" i="2"/>
  <c r="P885" i="2" s="1"/>
  <c r="N886" i="2"/>
  <c r="L890" i="2"/>
  <c r="R890" i="2" s="1"/>
  <c r="S890" i="2" s="1"/>
  <c r="M889" i="2"/>
  <c r="G880" i="2"/>
  <c r="D882" i="2"/>
  <c r="E881" i="2"/>
  <c r="F881" i="2" s="1"/>
  <c r="C885" i="2"/>
  <c r="B886" i="2"/>
  <c r="H886" i="2" s="1"/>
  <c r="I886" i="2" s="1"/>
  <c r="O886" i="2" l="1"/>
  <c r="P886" i="2" s="1"/>
  <c r="N887" i="2"/>
  <c r="Q885" i="2"/>
  <c r="M890" i="2"/>
  <c r="L891" i="2"/>
  <c r="R891" i="2" s="1"/>
  <c r="S891" i="2" s="1"/>
  <c r="G881" i="2"/>
  <c r="D883" i="2"/>
  <c r="E882" i="2"/>
  <c r="F882" i="2" s="1"/>
  <c r="C886" i="2"/>
  <c r="B887" i="2"/>
  <c r="H887" i="2" s="1"/>
  <c r="I887" i="2" s="1"/>
  <c r="Q886" i="2" l="1"/>
  <c r="O887" i="2"/>
  <c r="P887" i="2" s="1"/>
  <c r="N888" i="2"/>
  <c r="M891" i="2"/>
  <c r="L892" i="2"/>
  <c r="R892" i="2" s="1"/>
  <c r="S892" i="2" s="1"/>
  <c r="G882" i="2"/>
  <c r="D884" i="2"/>
  <c r="E883" i="2"/>
  <c r="F883" i="2" s="1"/>
  <c r="C887" i="2"/>
  <c r="B888" i="2"/>
  <c r="H888" i="2" s="1"/>
  <c r="I888" i="2" s="1"/>
  <c r="Q887" i="2" l="1"/>
  <c r="O888" i="2"/>
  <c r="P888" i="2" s="1"/>
  <c r="N889" i="2"/>
  <c r="L893" i="2"/>
  <c r="R893" i="2" s="1"/>
  <c r="S893" i="2" s="1"/>
  <c r="M892" i="2"/>
  <c r="G883" i="2"/>
  <c r="D885" i="2"/>
  <c r="E884" i="2"/>
  <c r="F884" i="2" s="1"/>
  <c r="C888" i="2"/>
  <c r="B889" i="2"/>
  <c r="H889" i="2" s="1"/>
  <c r="I889" i="2" s="1"/>
  <c r="O889" i="2" l="1"/>
  <c r="P889" i="2" s="1"/>
  <c r="N890" i="2"/>
  <c r="Q888" i="2"/>
  <c r="L894" i="2"/>
  <c r="R894" i="2" s="1"/>
  <c r="S894" i="2" s="1"/>
  <c r="M893" i="2"/>
  <c r="G884" i="2"/>
  <c r="D886" i="2"/>
  <c r="E885" i="2"/>
  <c r="F885" i="2" s="1"/>
  <c r="C889" i="2"/>
  <c r="B890" i="2"/>
  <c r="H890" i="2" s="1"/>
  <c r="I890" i="2" s="1"/>
  <c r="Q889" i="2" l="1"/>
  <c r="O890" i="2"/>
  <c r="P890" i="2" s="1"/>
  <c r="N891" i="2"/>
  <c r="M894" i="2"/>
  <c r="L895" i="2"/>
  <c r="R895" i="2" s="1"/>
  <c r="S895" i="2" s="1"/>
  <c r="G885" i="2"/>
  <c r="D887" i="2"/>
  <c r="E886" i="2"/>
  <c r="F886" i="2" s="1"/>
  <c r="C890" i="2"/>
  <c r="B891" i="2"/>
  <c r="H891" i="2" s="1"/>
  <c r="I891" i="2" s="1"/>
  <c r="Q890" i="2" l="1"/>
  <c r="O891" i="2"/>
  <c r="P891" i="2" s="1"/>
  <c r="N892" i="2"/>
  <c r="M895" i="2"/>
  <c r="L896" i="2"/>
  <c r="R896" i="2" s="1"/>
  <c r="S896" i="2" s="1"/>
  <c r="G886" i="2"/>
  <c r="D888" i="2"/>
  <c r="E887" i="2"/>
  <c r="F887" i="2" s="1"/>
  <c r="C891" i="2"/>
  <c r="B892" i="2"/>
  <c r="H892" i="2" s="1"/>
  <c r="I892" i="2" s="1"/>
  <c r="O892" i="2" l="1"/>
  <c r="P892" i="2" s="1"/>
  <c r="N893" i="2"/>
  <c r="Q891" i="2"/>
  <c r="L897" i="2"/>
  <c r="R897" i="2" s="1"/>
  <c r="S897" i="2" s="1"/>
  <c r="M896" i="2"/>
  <c r="G887" i="2"/>
  <c r="D889" i="2"/>
  <c r="E888" i="2"/>
  <c r="F888" i="2" s="1"/>
  <c r="C892" i="2"/>
  <c r="B893" i="2"/>
  <c r="H893" i="2" s="1"/>
  <c r="I893" i="2" s="1"/>
  <c r="Q892" i="2" l="1"/>
  <c r="O893" i="2"/>
  <c r="P893" i="2" s="1"/>
  <c r="N894" i="2"/>
  <c r="L898" i="2"/>
  <c r="R898" i="2" s="1"/>
  <c r="S898" i="2" s="1"/>
  <c r="M897" i="2"/>
  <c r="D890" i="2"/>
  <c r="E889" i="2"/>
  <c r="F889" i="2" s="1"/>
  <c r="G888" i="2"/>
  <c r="C893" i="2"/>
  <c r="B894" i="2"/>
  <c r="H894" i="2" s="1"/>
  <c r="I894" i="2" s="1"/>
  <c r="O894" i="2" l="1"/>
  <c r="P894" i="2" s="1"/>
  <c r="N895" i="2"/>
  <c r="Q893" i="2"/>
  <c r="M898" i="2"/>
  <c r="L899" i="2"/>
  <c r="R899" i="2" s="1"/>
  <c r="S899" i="2" s="1"/>
  <c r="G889" i="2"/>
  <c r="D891" i="2"/>
  <c r="E890" i="2"/>
  <c r="F890" i="2" s="1"/>
  <c r="C894" i="2"/>
  <c r="B895" i="2"/>
  <c r="H895" i="2" s="1"/>
  <c r="I895" i="2" s="1"/>
  <c r="O895" i="2" l="1"/>
  <c r="P895" i="2" s="1"/>
  <c r="N896" i="2"/>
  <c r="Q894" i="2"/>
  <c r="M899" i="2"/>
  <c r="L900" i="2"/>
  <c r="R900" i="2" s="1"/>
  <c r="S900" i="2" s="1"/>
  <c r="G890" i="2"/>
  <c r="D892" i="2"/>
  <c r="E891" i="2"/>
  <c r="F891" i="2" s="1"/>
  <c r="C895" i="2"/>
  <c r="B896" i="2"/>
  <c r="H896" i="2" s="1"/>
  <c r="I896" i="2" s="1"/>
  <c r="Q895" i="2" l="1"/>
  <c r="O896" i="2"/>
  <c r="P896" i="2" s="1"/>
  <c r="N897" i="2"/>
  <c r="L901" i="2"/>
  <c r="R901" i="2" s="1"/>
  <c r="S901" i="2" s="1"/>
  <c r="M900" i="2"/>
  <c r="G891" i="2"/>
  <c r="D893" i="2"/>
  <c r="E892" i="2"/>
  <c r="F892" i="2" s="1"/>
  <c r="C896" i="2"/>
  <c r="B897" i="2"/>
  <c r="H897" i="2" s="1"/>
  <c r="I897" i="2" s="1"/>
  <c r="O897" i="2" l="1"/>
  <c r="P897" i="2" s="1"/>
  <c r="N898" i="2"/>
  <c r="Q896" i="2"/>
  <c r="M901" i="2"/>
  <c r="G892" i="2"/>
  <c r="D894" i="2"/>
  <c r="E893" i="2"/>
  <c r="F893" i="2" s="1"/>
  <c r="C897" i="2"/>
  <c r="B898" i="2"/>
  <c r="H898" i="2" s="1"/>
  <c r="I898" i="2" s="1"/>
  <c r="O898" i="2" l="1"/>
  <c r="P898" i="2" s="1"/>
  <c r="N899" i="2"/>
  <c r="Q897" i="2"/>
  <c r="D895" i="2"/>
  <c r="E894" i="2"/>
  <c r="F894" i="2" s="1"/>
  <c r="G893" i="2"/>
  <c r="C898" i="2"/>
  <c r="B899" i="2"/>
  <c r="H899" i="2" s="1"/>
  <c r="I899" i="2" s="1"/>
  <c r="O899" i="2" l="1"/>
  <c r="P899" i="2" s="1"/>
  <c r="N900" i="2"/>
  <c r="Q898" i="2"/>
  <c r="G894" i="2"/>
  <c r="D896" i="2"/>
  <c r="E895" i="2"/>
  <c r="F895" i="2" s="1"/>
  <c r="C899" i="2"/>
  <c r="B900" i="2"/>
  <c r="H900" i="2" s="1"/>
  <c r="I900" i="2" s="1"/>
  <c r="O900" i="2" l="1"/>
  <c r="P900" i="2" s="1"/>
  <c r="Q900" i="2" s="1"/>
  <c r="N901" i="2"/>
  <c r="Q899" i="2"/>
  <c r="G895" i="2"/>
  <c r="D897" i="2"/>
  <c r="E896" i="2"/>
  <c r="F896" i="2" s="1"/>
  <c r="C900" i="2"/>
  <c r="B901" i="2"/>
  <c r="H901" i="2" s="1"/>
  <c r="I901" i="2" s="1"/>
  <c r="O901" i="2" l="1"/>
  <c r="P901" i="2" s="1"/>
  <c r="G896" i="2"/>
  <c r="D898" i="2"/>
  <c r="E897" i="2"/>
  <c r="F897" i="2" s="1"/>
  <c r="C901" i="2"/>
  <c r="B902" i="2"/>
  <c r="H902" i="2" s="1"/>
  <c r="I902" i="2" s="1"/>
  <c r="Q901" i="2" l="1"/>
  <c r="G897" i="2"/>
  <c r="D899" i="2"/>
  <c r="E898" i="2"/>
  <c r="F898" i="2" s="1"/>
  <c r="C902" i="2"/>
  <c r="B903" i="2"/>
  <c r="H903" i="2" s="1"/>
  <c r="I903" i="2" s="1"/>
  <c r="G898" i="2" l="1"/>
  <c r="D900" i="2"/>
  <c r="E899" i="2"/>
  <c r="F899" i="2" s="1"/>
  <c r="C903" i="2"/>
  <c r="B904" i="2"/>
  <c r="H904" i="2" s="1"/>
  <c r="I904" i="2" s="1"/>
  <c r="G899" i="2" l="1"/>
  <c r="D901" i="2"/>
  <c r="E900" i="2"/>
  <c r="F900" i="2" s="1"/>
  <c r="C904" i="2"/>
  <c r="B905" i="2"/>
  <c r="H905" i="2" s="1"/>
  <c r="I905" i="2" s="1"/>
  <c r="D902" i="2" l="1"/>
  <c r="E901" i="2"/>
  <c r="F901" i="2" s="1"/>
  <c r="G900" i="2"/>
  <c r="C905" i="2"/>
  <c r="B906" i="2"/>
  <c r="H906" i="2" s="1"/>
  <c r="I906" i="2" s="1"/>
  <c r="G901" i="2" l="1"/>
  <c r="D903" i="2"/>
  <c r="E902" i="2"/>
  <c r="F902" i="2" s="1"/>
  <c r="C906" i="2"/>
  <c r="B907" i="2"/>
  <c r="H907" i="2" s="1"/>
  <c r="I907" i="2" s="1"/>
  <c r="G902" i="2" l="1"/>
  <c r="D904" i="2"/>
  <c r="E903" i="2"/>
  <c r="F903" i="2" s="1"/>
  <c r="C907" i="2"/>
  <c r="B908" i="2"/>
  <c r="H908" i="2" s="1"/>
  <c r="I908" i="2" s="1"/>
  <c r="G903" i="2" l="1"/>
  <c r="D905" i="2"/>
  <c r="E904" i="2"/>
  <c r="F904" i="2" s="1"/>
  <c r="C908" i="2"/>
  <c r="B909" i="2"/>
  <c r="H909" i="2" s="1"/>
  <c r="I909" i="2" s="1"/>
  <c r="G904" i="2" l="1"/>
  <c r="D906" i="2"/>
  <c r="E905" i="2"/>
  <c r="F905" i="2" s="1"/>
  <c r="C909" i="2"/>
  <c r="B910" i="2"/>
  <c r="H910" i="2" s="1"/>
  <c r="I910" i="2" s="1"/>
  <c r="G905" i="2" l="1"/>
  <c r="D907" i="2"/>
  <c r="E906" i="2"/>
  <c r="F906" i="2" s="1"/>
  <c r="C910" i="2"/>
  <c r="B911" i="2"/>
  <c r="H911" i="2" s="1"/>
  <c r="I911" i="2" s="1"/>
  <c r="G906" i="2" l="1"/>
  <c r="D908" i="2"/>
  <c r="E907" i="2"/>
  <c r="F907" i="2" s="1"/>
  <c r="C911" i="2"/>
  <c r="B912" i="2"/>
  <c r="H912" i="2" s="1"/>
  <c r="I912" i="2" s="1"/>
  <c r="G907" i="2" l="1"/>
  <c r="D909" i="2"/>
  <c r="E908" i="2"/>
  <c r="F908" i="2" s="1"/>
  <c r="C912" i="2"/>
  <c r="B913" i="2"/>
  <c r="H913" i="2" s="1"/>
  <c r="I913" i="2" s="1"/>
  <c r="G908" i="2" l="1"/>
  <c r="D910" i="2"/>
  <c r="E909" i="2"/>
  <c r="F909" i="2" s="1"/>
  <c r="C913" i="2"/>
  <c r="B914" i="2"/>
  <c r="H914" i="2" s="1"/>
  <c r="I914" i="2" s="1"/>
  <c r="G909" i="2" l="1"/>
  <c r="D911" i="2"/>
  <c r="E910" i="2"/>
  <c r="F910" i="2" s="1"/>
  <c r="C914" i="2"/>
  <c r="B915" i="2"/>
  <c r="H915" i="2" s="1"/>
  <c r="I915" i="2" s="1"/>
  <c r="D912" i="2" l="1"/>
  <c r="E911" i="2"/>
  <c r="F911" i="2" s="1"/>
  <c r="G910" i="2"/>
  <c r="C915" i="2"/>
  <c r="B916" i="2"/>
  <c r="H916" i="2" s="1"/>
  <c r="I916" i="2" s="1"/>
  <c r="G911" i="2" l="1"/>
  <c r="D913" i="2"/>
  <c r="E912" i="2"/>
  <c r="F912" i="2" s="1"/>
  <c r="C916" i="2"/>
  <c r="B917" i="2"/>
  <c r="H917" i="2" s="1"/>
  <c r="I917" i="2" s="1"/>
  <c r="G912" i="2" l="1"/>
  <c r="D914" i="2"/>
  <c r="E913" i="2"/>
  <c r="F913" i="2" s="1"/>
  <c r="C917" i="2"/>
  <c r="B918" i="2"/>
  <c r="H918" i="2" s="1"/>
  <c r="I918" i="2" s="1"/>
  <c r="G913" i="2" l="1"/>
  <c r="D915" i="2"/>
  <c r="E914" i="2"/>
  <c r="F914" i="2" s="1"/>
  <c r="C918" i="2"/>
  <c r="B919" i="2"/>
  <c r="H919" i="2" s="1"/>
  <c r="I919" i="2" s="1"/>
  <c r="G914" i="2" l="1"/>
  <c r="D916" i="2"/>
  <c r="E915" i="2"/>
  <c r="F915" i="2" s="1"/>
  <c r="C919" i="2"/>
  <c r="B920" i="2"/>
  <c r="H920" i="2" s="1"/>
  <c r="I920" i="2" s="1"/>
  <c r="G915" i="2" l="1"/>
  <c r="D917" i="2"/>
  <c r="E916" i="2"/>
  <c r="F916" i="2" s="1"/>
  <c r="C920" i="2"/>
  <c r="B921" i="2"/>
  <c r="H921" i="2" s="1"/>
  <c r="I921" i="2" s="1"/>
  <c r="G916" i="2" l="1"/>
  <c r="D918" i="2"/>
  <c r="E917" i="2"/>
  <c r="F917" i="2" s="1"/>
  <c r="C921" i="2"/>
  <c r="B922" i="2"/>
  <c r="H922" i="2" s="1"/>
  <c r="I922" i="2" s="1"/>
  <c r="G917" i="2" l="1"/>
  <c r="D919" i="2"/>
  <c r="E918" i="2"/>
  <c r="F918" i="2" s="1"/>
  <c r="C922" i="2"/>
  <c r="B923" i="2"/>
  <c r="H923" i="2" s="1"/>
  <c r="I923" i="2" s="1"/>
  <c r="G918" i="2" l="1"/>
  <c r="D920" i="2"/>
  <c r="E919" i="2"/>
  <c r="F919" i="2" s="1"/>
  <c r="C923" i="2"/>
  <c r="B924" i="2"/>
  <c r="H924" i="2" s="1"/>
  <c r="I924" i="2" s="1"/>
  <c r="G919" i="2" l="1"/>
  <c r="D921" i="2"/>
  <c r="E920" i="2"/>
  <c r="F920" i="2" s="1"/>
  <c r="C924" i="2"/>
  <c r="B925" i="2"/>
  <c r="H925" i="2" s="1"/>
  <c r="I925" i="2" s="1"/>
  <c r="D922" i="2" l="1"/>
  <c r="E921" i="2"/>
  <c r="F921" i="2" s="1"/>
  <c r="G920" i="2"/>
  <c r="C925" i="2"/>
  <c r="B926" i="2"/>
  <c r="H926" i="2" s="1"/>
  <c r="I926" i="2" s="1"/>
  <c r="G921" i="2" l="1"/>
  <c r="D923" i="2"/>
  <c r="E922" i="2"/>
  <c r="F922" i="2" s="1"/>
  <c r="C926" i="2"/>
  <c r="B927" i="2"/>
  <c r="H927" i="2" s="1"/>
  <c r="I927" i="2" s="1"/>
  <c r="G922" i="2" l="1"/>
  <c r="D924" i="2"/>
  <c r="E923" i="2"/>
  <c r="F923" i="2" s="1"/>
  <c r="C927" i="2"/>
  <c r="B928" i="2"/>
  <c r="H928" i="2" s="1"/>
  <c r="I928" i="2" s="1"/>
  <c r="G923" i="2" l="1"/>
  <c r="D925" i="2"/>
  <c r="E924" i="2"/>
  <c r="F924" i="2" s="1"/>
  <c r="C928" i="2"/>
  <c r="B929" i="2"/>
  <c r="H929" i="2" s="1"/>
  <c r="I929" i="2" s="1"/>
  <c r="G924" i="2" l="1"/>
  <c r="D926" i="2"/>
  <c r="E925" i="2"/>
  <c r="F925" i="2" s="1"/>
  <c r="C929" i="2"/>
  <c r="B930" i="2"/>
  <c r="H930" i="2" s="1"/>
  <c r="I930" i="2" s="1"/>
  <c r="G925" i="2" l="1"/>
  <c r="D927" i="2"/>
  <c r="E926" i="2"/>
  <c r="F926" i="2" s="1"/>
  <c r="C930" i="2"/>
  <c r="B931" i="2"/>
  <c r="H931" i="2" s="1"/>
  <c r="I931" i="2" s="1"/>
  <c r="D928" i="2" l="1"/>
  <c r="E927" i="2"/>
  <c r="F927" i="2" s="1"/>
  <c r="G926" i="2"/>
  <c r="C931" i="2"/>
  <c r="B932" i="2"/>
  <c r="H932" i="2" s="1"/>
  <c r="I932" i="2" s="1"/>
  <c r="G927" i="2" l="1"/>
  <c r="D929" i="2"/>
  <c r="E928" i="2"/>
  <c r="F928" i="2" s="1"/>
  <c r="C932" i="2"/>
  <c r="B933" i="2"/>
  <c r="H933" i="2" s="1"/>
  <c r="I933" i="2" s="1"/>
  <c r="G928" i="2" l="1"/>
  <c r="D930" i="2"/>
  <c r="E929" i="2"/>
  <c r="F929" i="2" s="1"/>
  <c r="C933" i="2"/>
  <c r="B934" i="2"/>
  <c r="H934" i="2" s="1"/>
  <c r="I934" i="2" s="1"/>
  <c r="G929" i="2" l="1"/>
  <c r="D931" i="2"/>
  <c r="E930" i="2"/>
  <c r="F930" i="2" s="1"/>
  <c r="C934" i="2"/>
  <c r="B935" i="2"/>
  <c r="H935" i="2" s="1"/>
  <c r="I935" i="2" s="1"/>
  <c r="G930" i="2" l="1"/>
  <c r="D932" i="2"/>
  <c r="E931" i="2"/>
  <c r="F931" i="2" s="1"/>
  <c r="C935" i="2"/>
  <c r="B936" i="2"/>
  <c r="H936" i="2" s="1"/>
  <c r="I936" i="2" s="1"/>
  <c r="G931" i="2" l="1"/>
  <c r="D933" i="2"/>
  <c r="E932" i="2"/>
  <c r="F932" i="2" s="1"/>
  <c r="C936" i="2"/>
  <c r="B937" i="2"/>
  <c r="H937" i="2" s="1"/>
  <c r="I937" i="2" s="1"/>
  <c r="G932" i="2" l="1"/>
  <c r="D934" i="2"/>
  <c r="E933" i="2"/>
  <c r="F933" i="2" s="1"/>
  <c r="C937" i="2"/>
  <c r="B938" i="2"/>
  <c r="H938" i="2" s="1"/>
  <c r="I938" i="2" s="1"/>
  <c r="G933" i="2" l="1"/>
  <c r="D935" i="2"/>
  <c r="E934" i="2"/>
  <c r="F934" i="2" s="1"/>
  <c r="C938" i="2"/>
  <c r="B939" i="2"/>
  <c r="H939" i="2" s="1"/>
  <c r="I939" i="2" s="1"/>
  <c r="G934" i="2" l="1"/>
  <c r="D936" i="2"/>
  <c r="E935" i="2"/>
  <c r="F935" i="2" s="1"/>
  <c r="C939" i="2"/>
  <c r="B940" i="2"/>
  <c r="H940" i="2" s="1"/>
  <c r="I940" i="2" s="1"/>
  <c r="G935" i="2" l="1"/>
  <c r="D937" i="2"/>
  <c r="E936" i="2"/>
  <c r="F936" i="2" s="1"/>
  <c r="C940" i="2"/>
  <c r="B941" i="2"/>
  <c r="H941" i="2" s="1"/>
  <c r="I941" i="2" s="1"/>
  <c r="G936" i="2" l="1"/>
  <c r="D938" i="2"/>
  <c r="E937" i="2"/>
  <c r="F937" i="2" s="1"/>
  <c r="C941" i="2"/>
  <c r="B942" i="2"/>
  <c r="H942" i="2" s="1"/>
  <c r="I942" i="2" s="1"/>
  <c r="G937" i="2" l="1"/>
  <c r="D939" i="2"/>
  <c r="E938" i="2"/>
  <c r="F938" i="2" s="1"/>
  <c r="C942" i="2"/>
  <c r="B943" i="2"/>
  <c r="H943" i="2" s="1"/>
  <c r="I943" i="2" s="1"/>
  <c r="G938" i="2" l="1"/>
  <c r="D940" i="2"/>
  <c r="E939" i="2"/>
  <c r="F939" i="2" s="1"/>
  <c r="C943" i="2"/>
  <c r="B944" i="2"/>
  <c r="H944" i="2" s="1"/>
  <c r="I944" i="2" s="1"/>
  <c r="G939" i="2" l="1"/>
  <c r="D941" i="2"/>
  <c r="E940" i="2"/>
  <c r="F940" i="2" s="1"/>
  <c r="C944" i="2"/>
  <c r="B945" i="2"/>
  <c r="H945" i="2" s="1"/>
  <c r="I945" i="2" s="1"/>
  <c r="G940" i="2" l="1"/>
  <c r="D942" i="2"/>
  <c r="E941" i="2"/>
  <c r="F941" i="2" s="1"/>
  <c r="C945" i="2"/>
  <c r="B946" i="2"/>
  <c r="H946" i="2" s="1"/>
  <c r="I946" i="2" s="1"/>
  <c r="D943" i="2" l="1"/>
  <c r="E942" i="2"/>
  <c r="F942" i="2" s="1"/>
  <c r="G941" i="2"/>
  <c r="C946" i="2"/>
  <c r="B947" i="2"/>
  <c r="H947" i="2" s="1"/>
  <c r="I947" i="2" s="1"/>
  <c r="G942" i="2" l="1"/>
  <c r="D944" i="2"/>
  <c r="E943" i="2"/>
  <c r="F943" i="2" s="1"/>
  <c r="C947" i="2"/>
  <c r="B948" i="2"/>
  <c r="H948" i="2" s="1"/>
  <c r="I948" i="2" s="1"/>
  <c r="G943" i="2" l="1"/>
  <c r="D945" i="2"/>
  <c r="E944" i="2"/>
  <c r="F944" i="2" s="1"/>
  <c r="C948" i="2"/>
  <c r="B949" i="2"/>
  <c r="H949" i="2" s="1"/>
  <c r="I949" i="2" s="1"/>
  <c r="D946" i="2" l="1"/>
  <c r="E945" i="2"/>
  <c r="F945" i="2" s="1"/>
  <c r="G944" i="2"/>
  <c r="C949" i="2"/>
  <c r="B950" i="2"/>
  <c r="H950" i="2" s="1"/>
  <c r="I950" i="2" s="1"/>
  <c r="G945" i="2" l="1"/>
  <c r="D947" i="2"/>
  <c r="E946" i="2"/>
  <c r="F946" i="2" s="1"/>
  <c r="C950" i="2"/>
  <c r="B951" i="2"/>
  <c r="H951" i="2" s="1"/>
  <c r="I951" i="2" s="1"/>
  <c r="G946" i="2" l="1"/>
  <c r="D948" i="2"/>
  <c r="E947" i="2"/>
  <c r="F947" i="2" s="1"/>
  <c r="C951" i="2"/>
  <c r="B952" i="2"/>
  <c r="H952" i="2" s="1"/>
  <c r="I952" i="2" s="1"/>
  <c r="G947" i="2" l="1"/>
  <c r="D949" i="2"/>
  <c r="E948" i="2"/>
  <c r="F948" i="2" s="1"/>
  <c r="C952" i="2"/>
  <c r="B953" i="2"/>
  <c r="H953" i="2" s="1"/>
  <c r="I953" i="2" s="1"/>
  <c r="D950" i="2" l="1"/>
  <c r="E949" i="2"/>
  <c r="F949" i="2" s="1"/>
  <c r="G948" i="2"/>
  <c r="C953" i="2"/>
  <c r="B954" i="2"/>
  <c r="H954" i="2" s="1"/>
  <c r="I954" i="2" s="1"/>
  <c r="G949" i="2" l="1"/>
  <c r="D951" i="2"/>
  <c r="E950" i="2"/>
  <c r="F950" i="2" s="1"/>
  <c r="C954" i="2"/>
  <c r="B955" i="2"/>
  <c r="H955" i="2" s="1"/>
  <c r="I955" i="2" s="1"/>
  <c r="D952" i="2" l="1"/>
  <c r="E951" i="2"/>
  <c r="F951" i="2" s="1"/>
  <c r="G950" i="2"/>
  <c r="C955" i="2"/>
  <c r="B956" i="2"/>
  <c r="H956" i="2" s="1"/>
  <c r="I956" i="2" s="1"/>
  <c r="G951" i="2" l="1"/>
  <c r="D953" i="2"/>
  <c r="E952" i="2"/>
  <c r="F952" i="2" s="1"/>
  <c r="C956" i="2"/>
  <c r="B957" i="2"/>
  <c r="H957" i="2" s="1"/>
  <c r="I957" i="2" s="1"/>
  <c r="G952" i="2" l="1"/>
  <c r="D954" i="2"/>
  <c r="E953" i="2"/>
  <c r="F953" i="2" s="1"/>
  <c r="C957" i="2"/>
  <c r="B958" i="2"/>
  <c r="H958" i="2" s="1"/>
  <c r="I958" i="2" s="1"/>
  <c r="G953" i="2" l="1"/>
  <c r="D955" i="2"/>
  <c r="E954" i="2"/>
  <c r="F954" i="2" s="1"/>
  <c r="C958" i="2"/>
  <c r="B959" i="2"/>
  <c r="H959" i="2" s="1"/>
  <c r="I959" i="2" s="1"/>
  <c r="G954" i="2" l="1"/>
  <c r="D956" i="2"/>
  <c r="E955" i="2"/>
  <c r="F955" i="2" s="1"/>
  <c r="C959" i="2"/>
  <c r="B960" i="2"/>
  <c r="H960" i="2" s="1"/>
  <c r="I960" i="2" s="1"/>
  <c r="G955" i="2" l="1"/>
  <c r="D957" i="2"/>
  <c r="E956" i="2"/>
  <c r="F956" i="2" s="1"/>
  <c r="C960" i="2"/>
  <c r="B961" i="2"/>
  <c r="H961" i="2" s="1"/>
  <c r="I961" i="2" s="1"/>
  <c r="G956" i="2" l="1"/>
  <c r="D958" i="2"/>
  <c r="E957" i="2"/>
  <c r="F957" i="2" s="1"/>
  <c r="C961" i="2"/>
  <c r="B962" i="2"/>
  <c r="H962" i="2" s="1"/>
  <c r="I962" i="2" s="1"/>
  <c r="G957" i="2" l="1"/>
  <c r="D959" i="2"/>
  <c r="E958" i="2"/>
  <c r="F958" i="2" s="1"/>
  <c r="C962" i="2"/>
  <c r="B963" i="2"/>
  <c r="H963" i="2" s="1"/>
  <c r="I963" i="2" s="1"/>
  <c r="G958" i="2" l="1"/>
  <c r="D960" i="2"/>
  <c r="E959" i="2"/>
  <c r="F959" i="2" s="1"/>
  <c r="C963" i="2"/>
  <c r="B964" i="2"/>
  <c r="H964" i="2" s="1"/>
  <c r="I964" i="2" s="1"/>
  <c r="G959" i="2" l="1"/>
  <c r="D961" i="2"/>
  <c r="E960" i="2"/>
  <c r="F960" i="2" s="1"/>
  <c r="C964" i="2"/>
  <c r="B965" i="2"/>
  <c r="H965" i="2" s="1"/>
  <c r="I965" i="2" s="1"/>
  <c r="G960" i="2" l="1"/>
  <c r="D962" i="2"/>
  <c r="E961" i="2"/>
  <c r="F961" i="2" s="1"/>
  <c r="C965" i="2"/>
  <c r="B966" i="2"/>
  <c r="H966" i="2" s="1"/>
  <c r="I966" i="2" s="1"/>
  <c r="G961" i="2" l="1"/>
  <c r="D963" i="2"/>
  <c r="E962" i="2"/>
  <c r="F962" i="2" s="1"/>
  <c r="C966" i="2"/>
  <c r="B967" i="2"/>
  <c r="H967" i="2" s="1"/>
  <c r="I967" i="2" s="1"/>
  <c r="G962" i="2" l="1"/>
  <c r="D964" i="2"/>
  <c r="E963" i="2"/>
  <c r="F963" i="2" s="1"/>
  <c r="C967" i="2"/>
  <c r="B968" i="2"/>
  <c r="H968" i="2" s="1"/>
  <c r="I968" i="2" s="1"/>
  <c r="G963" i="2" l="1"/>
  <c r="D965" i="2"/>
  <c r="E964" i="2"/>
  <c r="F964" i="2" s="1"/>
  <c r="C968" i="2"/>
  <c r="B969" i="2"/>
  <c r="H969" i="2" s="1"/>
  <c r="I969" i="2" s="1"/>
  <c r="G964" i="2" l="1"/>
  <c r="D966" i="2"/>
  <c r="E965" i="2"/>
  <c r="F965" i="2" s="1"/>
  <c r="C969" i="2"/>
  <c r="B970" i="2"/>
  <c r="H970" i="2" s="1"/>
  <c r="I970" i="2" s="1"/>
  <c r="G965" i="2" l="1"/>
  <c r="D967" i="2"/>
  <c r="E966" i="2"/>
  <c r="F966" i="2" s="1"/>
  <c r="C970" i="2"/>
  <c r="B971" i="2"/>
  <c r="H971" i="2" s="1"/>
  <c r="I971" i="2" s="1"/>
  <c r="G966" i="2" l="1"/>
  <c r="D968" i="2"/>
  <c r="E967" i="2"/>
  <c r="F967" i="2" s="1"/>
  <c r="C971" i="2"/>
  <c r="B972" i="2"/>
  <c r="H972" i="2" s="1"/>
  <c r="I972" i="2" s="1"/>
  <c r="G967" i="2" l="1"/>
  <c r="D969" i="2"/>
  <c r="E968" i="2"/>
  <c r="F968" i="2" s="1"/>
  <c r="C972" i="2"/>
  <c r="B973" i="2"/>
  <c r="H973" i="2" s="1"/>
  <c r="I973" i="2" s="1"/>
  <c r="G968" i="2" l="1"/>
  <c r="D970" i="2"/>
  <c r="E969" i="2"/>
  <c r="F969" i="2" s="1"/>
  <c r="C973" i="2"/>
  <c r="B974" i="2"/>
  <c r="H974" i="2" s="1"/>
  <c r="I974" i="2" s="1"/>
  <c r="D971" i="2" l="1"/>
  <c r="E970" i="2"/>
  <c r="F970" i="2" s="1"/>
  <c r="G969" i="2"/>
  <c r="C974" i="2"/>
  <c r="B975" i="2"/>
  <c r="H975" i="2" s="1"/>
  <c r="I975" i="2" s="1"/>
  <c r="G970" i="2" l="1"/>
  <c r="D972" i="2"/>
  <c r="E971" i="2"/>
  <c r="F971" i="2" s="1"/>
  <c r="C975" i="2"/>
  <c r="B976" i="2"/>
  <c r="H976" i="2" s="1"/>
  <c r="I976" i="2" s="1"/>
  <c r="G971" i="2" l="1"/>
  <c r="D973" i="2"/>
  <c r="E972" i="2"/>
  <c r="F972" i="2" s="1"/>
  <c r="C976" i="2"/>
  <c r="B977" i="2"/>
  <c r="H977" i="2" s="1"/>
  <c r="I977" i="2" s="1"/>
  <c r="G972" i="2" l="1"/>
  <c r="D974" i="2"/>
  <c r="E973" i="2"/>
  <c r="F973" i="2" s="1"/>
  <c r="C977" i="2"/>
  <c r="B978" i="2"/>
  <c r="H978" i="2" s="1"/>
  <c r="I978" i="2" s="1"/>
  <c r="G973" i="2" l="1"/>
  <c r="D975" i="2"/>
  <c r="E974" i="2"/>
  <c r="F974" i="2" s="1"/>
  <c r="C978" i="2"/>
  <c r="B979" i="2"/>
  <c r="H979" i="2" s="1"/>
  <c r="I979" i="2" s="1"/>
  <c r="G974" i="2" l="1"/>
  <c r="D976" i="2"/>
  <c r="E975" i="2"/>
  <c r="F975" i="2" s="1"/>
  <c r="C979" i="2"/>
  <c r="B980" i="2"/>
  <c r="H980" i="2" s="1"/>
  <c r="I980" i="2" s="1"/>
  <c r="G975" i="2" l="1"/>
  <c r="D977" i="2"/>
  <c r="E976" i="2"/>
  <c r="F976" i="2" s="1"/>
  <c r="C980" i="2"/>
  <c r="B981" i="2"/>
  <c r="H981" i="2" s="1"/>
  <c r="I981" i="2" s="1"/>
  <c r="G976" i="2" l="1"/>
  <c r="D978" i="2"/>
  <c r="E977" i="2"/>
  <c r="F977" i="2" s="1"/>
  <c r="C981" i="2"/>
  <c r="B982" i="2"/>
  <c r="H982" i="2" s="1"/>
  <c r="I982" i="2" s="1"/>
  <c r="G977" i="2" l="1"/>
  <c r="D979" i="2"/>
  <c r="E978" i="2"/>
  <c r="F978" i="2" s="1"/>
  <c r="C982" i="2"/>
  <c r="B983" i="2"/>
  <c r="H983" i="2" s="1"/>
  <c r="I983" i="2" s="1"/>
  <c r="G978" i="2" l="1"/>
  <c r="D980" i="2"/>
  <c r="E979" i="2"/>
  <c r="F979" i="2" s="1"/>
  <c r="C983" i="2"/>
  <c r="B984" i="2"/>
  <c r="H984" i="2" s="1"/>
  <c r="I984" i="2" s="1"/>
  <c r="G979" i="2" l="1"/>
  <c r="D981" i="2"/>
  <c r="E980" i="2"/>
  <c r="F980" i="2" s="1"/>
  <c r="C984" i="2"/>
  <c r="B985" i="2"/>
  <c r="H985" i="2" s="1"/>
  <c r="I985" i="2" s="1"/>
  <c r="G980" i="2" l="1"/>
  <c r="D982" i="2"/>
  <c r="E981" i="2"/>
  <c r="F981" i="2" s="1"/>
  <c r="C985" i="2"/>
  <c r="B986" i="2"/>
  <c r="H986" i="2" s="1"/>
  <c r="I986" i="2" s="1"/>
  <c r="G981" i="2" l="1"/>
  <c r="D983" i="2"/>
  <c r="E982" i="2"/>
  <c r="F982" i="2" s="1"/>
  <c r="C986" i="2"/>
  <c r="B987" i="2"/>
  <c r="H987" i="2" s="1"/>
  <c r="I987" i="2" s="1"/>
  <c r="G982" i="2" l="1"/>
  <c r="D984" i="2"/>
  <c r="E983" i="2"/>
  <c r="F983" i="2" s="1"/>
  <c r="C987" i="2"/>
  <c r="B988" i="2"/>
  <c r="H988" i="2" s="1"/>
  <c r="I988" i="2" s="1"/>
  <c r="G983" i="2" l="1"/>
  <c r="D985" i="2"/>
  <c r="E984" i="2"/>
  <c r="F984" i="2" s="1"/>
  <c r="C988" i="2"/>
  <c r="B989" i="2"/>
  <c r="H989" i="2" s="1"/>
  <c r="I989" i="2" s="1"/>
  <c r="G984" i="2" l="1"/>
  <c r="D986" i="2"/>
  <c r="E985" i="2"/>
  <c r="F985" i="2" s="1"/>
  <c r="C989" i="2"/>
  <c r="B990" i="2"/>
  <c r="H990" i="2" s="1"/>
  <c r="I990" i="2" s="1"/>
  <c r="G985" i="2" l="1"/>
  <c r="D987" i="2"/>
  <c r="E986" i="2"/>
  <c r="F986" i="2" s="1"/>
  <c r="C990" i="2"/>
  <c r="B991" i="2"/>
  <c r="H991" i="2" s="1"/>
  <c r="I991" i="2" s="1"/>
  <c r="G986" i="2" l="1"/>
  <c r="D988" i="2"/>
  <c r="E987" i="2"/>
  <c r="F987" i="2" s="1"/>
  <c r="C991" i="2"/>
  <c r="B992" i="2"/>
  <c r="H992" i="2" s="1"/>
  <c r="I992" i="2" s="1"/>
  <c r="D989" i="2" l="1"/>
  <c r="E988" i="2"/>
  <c r="F988" i="2" s="1"/>
  <c r="G987" i="2"/>
  <c r="C992" i="2"/>
  <c r="B993" i="2"/>
  <c r="H993" i="2" s="1"/>
  <c r="I993" i="2" s="1"/>
  <c r="G988" i="2" l="1"/>
  <c r="D990" i="2"/>
  <c r="E989" i="2"/>
  <c r="F989" i="2" s="1"/>
  <c r="C993" i="2"/>
  <c r="B994" i="2"/>
  <c r="H994" i="2" s="1"/>
  <c r="I994" i="2" s="1"/>
  <c r="G989" i="2" l="1"/>
  <c r="D991" i="2"/>
  <c r="E990" i="2"/>
  <c r="F990" i="2" s="1"/>
  <c r="C994" i="2"/>
  <c r="B995" i="2"/>
  <c r="H995" i="2" s="1"/>
  <c r="I995" i="2" s="1"/>
  <c r="G990" i="2" l="1"/>
  <c r="D992" i="2"/>
  <c r="E991" i="2"/>
  <c r="F991" i="2" s="1"/>
  <c r="C995" i="2"/>
  <c r="B996" i="2"/>
  <c r="H996" i="2" s="1"/>
  <c r="I996" i="2" s="1"/>
  <c r="G991" i="2" l="1"/>
  <c r="D993" i="2"/>
  <c r="E992" i="2"/>
  <c r="F992" i="2" s="1"/>
  <c r="C996" i="2"/>
  <c r="B997" i="2"/>
  <c r="H997" i="2" s="1"/>
  <c r="I997" i="2" s="1"/>
  <c r="G992" i="2" l="1"/>
  <c r="D994" i="2"/>
  <c r="E993" i="2"/>
  <c r="F993" i="2" s="1"/>
  <c r="C997" i="2"/>
  <c r="B998" i="2"/>
  <c r="H998" i="2" s="1"/>
  <c r="I998" i="2" s="1"/>
  <c r="G993" i="2" l="1"/>
  <c r="D995" i="2"/>
  <c r="E994" i="2"/>
  <c r="F994" i="2" s="1"/>
  <c r="C998" i="2"/>
  <c r="B999" i="2"/>
  <c r="H999" i="2" s="1"/>
  <c r="I999" i="2" s="1"/>
  <c r="G994" i="2" l="1"/>
  <c r="D996" i="2"/>
  <c r="E995" i="2"/>
  <c r="F995" i="2" s="1"/>
  <c r="C999" i="2"/>
  <c r="B1000" i="2"/>
  <c r="H1000" i="2" s="1"/>
  <c r="I1000" i="2" s="1"/>
  <c r="G995" i="2" l="1"/>
  <c r="D997" i="2"/>
  <c r="E996" i="2"/>
  <c r="F996" i="2" s="1"/>
  <c r="C1000" i="2"/>
  <c r="B1001" i="2"/>
  <c r="H1001" i="2" s="1"/>
  <c r="I1001" i="2" s="1"/>
  <c r="G996" i="2" l="1"/>
  <c r="D998" i="2"/>
  <c r="E997" i="2"/>
  <c r="F997" i="2" s="1"/>
  <c r="C1001" i="2"/>
  <c r="G997" i="2" l="1"/>
  <c r="D999" i="2"/>
  <c r="E998" i="2"/>
  <c r="F998" i="2" s="1"/>
  <c r="G998" i="2" l="1"/>
  <c r="D1000" i="2"/>
  <c r="E999" i="2"/>
  <c r="F999" i="2" s="1"/>
  <c r="D1001" i="2" l="1"/>
  <c r="E1000" i="2"/>
  <c r="F1000" i="2" s="1"/>
  <c r="G999" i="2"/>
  <c r="E1001" i="2" l="1"/>
  <c r="F1001" i="2" s="1"/>
  <c r="G1000" i="2"/>
  <c r="G1001" i="2" l="1"/>
</calcChain>
</file>

<file path=xl/sharedStrings.xml><?xml version="1.0" encoding="utf-8"?>
<sst xmlns="http://schemas.openxmlformats.org/spreadsheetml/2006/main" count="102" uniqueCount="52">
  <si>
    <t>Time Constant of Winding</t>
  </si>
  <si>
    <t>Starting Oil Temp</t>
  </si>
  <si>
    <t>Winding Exponent</t>
  </si>
  <si>
    <t>A</t>
  </si>
  <si>
    <t>Transformer Power Rating</t>
  </si>
  <si>
    <t>Hot Spot Temperature Rise</t>
  </si>
  <si>
    <t>Nominal Current</t>
  </si>
  <si>
    <t>TMM</t>
  </si>
  <si>
    <t>Nominal Current (Single Phase)</t>
  </si>
  <si>
    <t>Injected Current</t>
  </si>
  <si>
    <t>Test</t>
  </si>
  <si>
    <t xml:space="preserve">   A</t>
  </si>
  <si>
    <t xml:space="preserve">   kV</t>
  </si>
  <si>
    <t xml:space="preserve">   MVA</t>
  </si>
  <si>
    <t>s</t>
  </si>
  <si>
    <t>deg C</t>
  </si>
  <si>
    <t>COOLING LEVEL 0</t>
  </si>
  <si>
    <t>COOLING LEVEL 1</t>
  </si>
  <si>
    <t>COOLING LEVEL 2</t>
  </si>
  <si>
    <t>Load LV Current</t>
  </si>
  <si>
    <t>Temperature Limit 1</t>
  </si>
  <si>
    <t>Temperature Limit 2</t>
  </si>
  <si>
    <t>Winding Voltage Rating</t>
  </si>
  <si>
    <t>Transformer</t>
  </si>
  <si>
    <t>CT Ratio (Kni)</t>
  </si>
  <si>
    <t>Final Time</t>
  </si>
  <si>
    <t>Minutes</t>
  </si>
  <si>
    <t xml:space="preserve">Temp </t>
  </si>
  <si>
    <t>Time (s)</t>
  </si>
  <si>
    <t>Time (mm:ss)</t>
  </si>
  <si>
    <t>Level 1</t>
  </si>
  <si>
    <t>Smart</t>
  </si>
  <si>
    <t>Final Temperature</t>
  </si>
  <si>
    <t>Hot Spot Temperture</t>
  </si>
  <si>
    <t>ºC</t>
  </si>
  <si>
    <t>Transmitter mA range</t>
  </si>
  <si>
    <t>to</t>
  </si>
  <si>
    <t xml:space="preserve">  mA</t>
  </si>
  <si>
    <t>Transmitter temperature range</t>
  </si>
  <si>
    <t xml:space="preserve">  ºC</t>
  </si>
  <si>
    <t>Resistance In</t>
  </si>
  <si>
    <t>mA Out</t>
  </si>
  <si>
    <t>Temperature In</t>
  </si>
  <si>
    <t>PT100 Resistance Table</t>
  </si>
  <si>
    <t>mA conversions</t>
  </si>
  <si>
    <t xml:space="preserve">B: time constant level 0 x 5 / 1000 </t>
  </si>
  <si>
    <t xml:space="preserve">C: level 0 temp curve </t>
  </si>
  <si>
    <t xml:space="preserve">D: check where to start the level 1 curve calc: if level 0 has gone above the level 1 limit, start incrementing the time </t>
  </si>
  <si>
    <t xml:space="preserve">E: level 1 temp curve:  calculate the level 1 curve after time is incrementing, else copy curve 0 </t>
  </si>
  <si>
    <t xml:space="preserve">F: temperature limit line, created from where level 1 is active, else level 0 curve is copied </t>
  </si>
  <si>
    <t xml:space="preserve">G: final curve: choose the larger of the level 1 curve or the level 1 limit </t>
  </si>
  <si>
    <t xml:space="preserve">H: smart control - cooling level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</si>
</sst>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hh:mm:ss;@"/>
    <numFmt numFmtId="166" formatCode="0.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AB57"/>
        <bgColor indexed="64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79">
    <xf numFmtId="0" fontId="0" fillId="0" borderId="0" xfId="0"/>
    <xf numFmtId="0" fontId="0" fillId="0" borderId="0" xfId="0" applyAlignment="1">
      <alignment horizontal="left" indent="1"/>
    </xf>
    <xf numFmtId="0" fontId="0" fillId="0" borderId="2" xfId="0" applyBorder="1"/>
    <xf numFmtId="0" fontId="0" fillId="0" borderId="3" xfId="0" applyBorder="1" applyAlignment="1">
      <alignment horizontal="left" indent="1"/>
    </xf>
    <xf numFmtId="0" fontId="0" fillId="0" borderId="0" xfId="0" applyBorder="1"/>
    <xf numFmtId="0" fontId="0" fillId="0" borderId="5" xfId="0" applyBorder="1" applyAlignment="1">
      <alignment horizontal="left" indent="1"/>
    </xf>
    <xf numFmtId="0" fontId="0" fillId="0" borderId="3" xfId="0" applyBorder="1"/>
    <xf numFmtId="0" fontId="0" fillId="0" borderId="5" xfId="0" applyBorder="1"/>
    <xf numFmtId="0" fontId="0" fillId="0" borderId="8" xfId="0" applyBorder="1"/>
    <xf numFmtId="0" fontId="0" fillId="0" borderId="0" xfId="0" applyBorder="1" applyAlignment="1">
      <alignment horizontal="left" indent="1"/>
    </xf>
    <xf numFmtId="45" fontId="0" fillId="0" borderId="0" xfId="0" applyNumberFormat="1"/>
    <xf numFmtId="0" fontId="0" fillId="0" borderId="7" xfId="0" applyBorder="1"/>
    <xf numFmtId="0" fontId="0" fillId="0" borderId="8" xfId="0" applyBorder="1" applyAlignment="1">
      <alignment horizontal="left" indent="1"/>
    </xf>
    <xf numFmtId="0" fontId="0" fillId="0" borderId="0" xfId="0" applyFill="1" applyBorder="1"/>
    <xf numFmtId="0" fontId="0" fillId="0" borderId="7" xfId="0" applyFill="1" applyBorder="1"/>
    <xf numFmtId="1" fontId="0" fillId="0" borderId="7" xfId="0" applyNumberFormat="1" applyBorder="1" applyAlignment="1">
      <alignment horizontal="center"/>
    </xf>
    <xf numFmtId="0" fontId="0" fillId="0" borderId="0" xfId="0" applyAlignment="1">
      <alignment horizontal="center"/>
    </xf>
    <xf numFmtId="1" fontId="0" fillId="0" borderId="2" xfId="0" applyNumberFormat="1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45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left" indent="1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165" fontId="0" fillId="0" borderId="0" xfId="0" applyNumberFormat="1"/>
    <xf numFmtId="2" fontId="0" fillId="0" borderId="0" xfId="0" applyNumberFormat="1" applyBorder="1" applyAlignment="1">
      <alignment horizont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45" fontId="0" fillId="0" borderId="0" xfId="0" applyNumberFormat="1" applyBorder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5" fontId="1" fillId="0" borderId="13" xfId="0" applyNumberFormat="1" applyFont="1" applyBorder="1" applyAlignment="1">
      <alignment horizontal="center"/>
    </xf>
    <xf numFmtId="0" fontId="0" fillId="0" borderId="15" xfId="0" applyBorder="1"/>
    <xf numFmtId="0" fontId="0" fillId="0" borderId="16" xfId="0" applyBorder="1"/>
    <xf numFmtId="164" fontId="0" fillId="0" borderId="16" xfId="0" applyNumberFormat="1" applyBorder="1" applyAlignment="1">
      <alignment horizontal="center"/>
    </xf>
    <xf numFmtId="0" fontId="0" fillId="0" borderId="17" xfId="0" applyBorder="1" applyAlignment="1">
      <alignment horizontal="left" indent="1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2" fontId="0" fillId="5" borderId="0" xfId="0" applyNumberFormat="1" applyFill="1" applyBorder="1" applyAlignment="1">
      <alignment horizontal="center"/>
    </xf>
    <xf numFmtId="2" fontId="0" fillId="5" borderId="19" xfId="0" applyNumberForma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2" fontId="0" fillId="5" borderId="13" xfId="0" applyNumberFormat="1" applyFill="1" applyBorder="1" applyAlignment="1">
      <alignment horizontal="center"/>
    </xf>
    <xf numFmtId="2" fontId="0" fillId="5" borderId="14" xfId="0" applyNumberFormat="1" applyFill="1" applyBorder="1" applyAlignment="1">
      <alignment horizontal="center"/>
    </xf>
    <xf numFmtId="2" fontId="5" fillId="6" borderId="0" xfId="1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7" fillId="0" borderId="13" xfId="0" applyFont="1" applyBorder="1" applyAlignment="1"/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/>
    <xf numFmtId="0" fontId="0" fillId="2" borderId="0" xfId="0" applyFill="1" applyAlignment="1" applyProtection="1">
      <alignment horizontal="center"/>
      <protection locked="0"/>
    </xf>
    <xf numFmtId="0" fontId="0" fillId="0" borderId="2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0" fillId="0" borderId="7" xfId="0" applyFill="1" applyBorder="1" applyAlignment="1" applyProtection="1">
      <alignment horizontal="center"/>
    </xf>
    <xf numFmtId="0" fontId="5" fillId="0" borderId="0" xfId="0" applyFont="1" applyProtection="1">
      <protection hidden="1"/>
    </xf>
    <xf numFmtId="1" fontId="5" fillId="0" borderId="0" xfId="0" applyNumberFormat="1" applyFont="1" applyProtection="1">
      <protection hidden="1"/>
    </xf>
    <xf numFmtId="164" fontId="5" fillId="0" borderId="0" xfId="0" applyNumberFormat="1" applyFont="1" applyProtection="1">
      <protection hidden="1"/>
    </xf>
    <xf numFmtId="0" fontId="5" fillId="0" borderId="0" xfId="0" applyFont="1"/>
    <xf numFmtId="1" fontId="8" fillId="0" borderId="0" xfId="0" applyNumberFormat="1" applyFont="1" applyProtection="1">
      <protection hidden="1"/>
    </xf>
    <xf numFmtId="164" fontId="8" fillId="0" borderId="0" xfId="0" applyNumberFormat="1" applyFont="1" applyProtection="1">
      <protection hidden="1"/>
    </xf>
    <xf numFmtId="0" fontId="2" fillId="0" borderId="1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0" xfId="0" applyFont="1" applyAlignment="1">
      <alignment horizontal="left"/>
    </xf>
  </cellXfs>
  <cellStyles count="2">
    <cellStyle name="Good" xfId="1" builtinId="26"/>
    <cellStyle name="Normal" xfId="0" builtinId="0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9999"/>
      <color rgb="FFFFAB57"/>
      <color rgb="FFFF9933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Cooling Level 0</c:v>
          </c:tx>
          <c:spPr>
            <a:ln w="25400" cap="flat">
              <a:solidFill>
                <a:schemeClr val="bg2">
                  <a:lumMod val="75000"/>
                </a:schemeClr>
              </a:solidFill>
              <a:miter lim="800000"/>
            </a:ln>
          </c:spPr>
          <c:marker>
            <c:symbol val="none"/>
          </c:marker>
          <c:cat>
            <c:numRef>
              <c:f>Calcs!$B$1:$B$1001</c:f>
              <c:numCache>
                <c:formatCode>0</c:formatCode>
                <c:ptCount val="1001"/>
                <c:pt idx="0">
                  <c:v>0</c:v>
                </c:pt>
                <c:pt idx="1">
                  <c:v>1.8</c:v>
                </c:pt>
                <c:pt idx="2">
                  <c:v>3.6</c:v>
                </c:pt>
                <c:pt idx="3">
                  <c:v>5.4</c:v>
                </c:pt>
                <c:pt idx="4">
                  <c:v>7.2</c:v>
                </c:pt>
                <c:pt idx="5">
                  <c:v>9</c:v>
                </c:pt>
                <c:pt idx="6">
                  <c:v>10.8</c:v>
                </c:pt>
                <c:pt idx="7">
                  <c:v>12.600000000000001</c:v>
                </c:pt>
                <c:pt idx="8">
                  <c:v>14.400000000000002</c:v>
                </c:pt>
                <c:pt idx="9">
                  <c:v>16.200000000000003</c:v>
                </c:pt>
                <c:pt idx="10">
                  <c:v>18.000000000000004</c:v>
                </c:pt>
                <c:pt idx="11">
                  <c:v>19.800000000000004</c:v>
                </c:pt>
                <c:pt idx="12">
                  <c:v>21.600000000000005</c:v>
                </c:pt>
                <c:pt idx="13">
                  <c:v>23.400000000000006</c:v>
                </c:pt>
                <c:pt idx="14">
                  <c:v>25.200000000000006</c:v>
                </c:pt>
                <c:pt idx="15">
                  <c:v>27.000000000000007</c:v>
                </c:pt>
                <c:pt idx="16">
                  <c:v>28.800000000000008</c:v>
                </c:pt>
                <c:pt idx="17">
                  <c:v>30.600000000000009</c:v>
                </c:pt>
                <c:pt idx="18">
                  <c:v>32.400000000000006</c:v>
                </c:pt>
                <c:pt idx="19">
                  <c:v>34.200000000000003</c:v>
                </c:pt>
                <c:pt idx="20">
                  <c:v>36</c:v>
                </c:pt>
                <c:pt idx="21">
                  <c:v>37.799999999999997</c:v>
                </c:pt>
                <c:pt idx="22">
                  <c:v>39.599999999999994</c:v>
                </c:pt>
                <c:pt idx="23">
                  <c:v>41.399999999999991</c:v>
                </c:pt>
                <c:pt idx="24">
                  <c:v>43.199999999999989</c:v>
                </c:pt>
                <c:pt idx="25">
                  <c:v>44.999999999999986</c:v>
                </c:pt>
                <c:pt idx="26">
                  <c:v>46.799999999999983</c:v>
                </c:pt>
                <c:pt idx="27">
                  <c:v>48.59999999999998</c:v>
                </c:pt>
                <c:pt idx="28">
                  <c:v>50.399999999999977</c:v>
                </c:pt>
                <c:pt idx="29">
                  <c:v>52.199999999999974</c:v>
                </c:pt>
                <c:pt idx="30">
                  <c:v>53.999999999999972</c:v>
                </c:pt>
                <c:pt idx="31">
                  <c:v>55.799999999999969</c:v>
                </c:pt>
                <c:pt idx="32">
                  <c:v>57.599999999999966</c:v>
                </c:pt>
                <c:pt idx="33">
                  <c:v>59.399999999999963</c:v>
                </c:pt>
                <c:pt idx="34">
                  <c:v>61.19999999999996</c:v>
                </c:pt>
                <c:pt idx="35">
                  <c:v>62.999999999999957</c:v>
                </c:pt>
                <c:pt idx="36">
                  <c:v>64.799999999999955</c:v>
                </c:pt>
                <c:pt idx="37">
                  <c:v>66.599999999999952</c:v>
                </c:pt>
                <c:pt idx="38">
                  <c:v>68.399999999999949</c:v>
                </c:pt>
                <c:pt idx="39">
                  <c:v>70.199999999999946</c:v>
                </c:pt>
                <c:pt idx="40">
                  <c:v>71.999999999999943</c:v>
                </c:pt>
                <c:pt idx="41">
                  <c:v>73.79999999999994</c:v>
                </c:pt>
                <c:pt idx="42">
                  <c:v>75.599999999999937</c:v>
                </c:pt>
                <c:pt idx="43">
                  <c:v>77.399999999999935</c:v>
                </c:pt>
                <c:pt idx="44">
                  <c:v>79.199999999999932</c:v>
                </c:pt>
                <c:pt idx="45">
                  <c:v>80.999999999999929</c:v>
                </c:pt>
                <c:pt idx="46">
                  <c:v>82.799999999999926</c:v>
                </c:pt>
                <c:pt idx="47">
                  <c:v>84.599999999999923</c:v>
                </c:pt>
                <c:pt idx="48">
                  <c:v>86.39999999999992</c:v>
                </c:pt>
                <c:pt idx="49">
                  <c:v>88.199999999999918</c:v>
                </c:pt>
                <c:pt idx="50">
                  <c:v>89.999999999999915</c:v>
                </c:pt>
                <c:pt idx="51">
                  <c:v>91.799999999999912</c:v>
                </c:pt>
                <c:pt idx="52">
                  <c:v>93.599999999999909</c:v>
                </c:pt>
                <c:pt idx="53">
                  <c:v>95.399999999999906</c:v>
                </c:pt>
                <c:pt idx="54">
                  <c:v>97.199999999999903</c:v>
                </c:pt>
                <c:pt idx="55">
                  <c:v>98.999999999999901</c:v>
                </c:pt>
                <c:pt idx="56">
                  <c:v>100.7999999999999</c:v>
                </c:pt>
                <c:pt idx="57">
                  <c:v>102.59999999999989</c:v>
                </c:pt>
                <c:pt idx="58">
                  <c:v>104.39999999999989</c:v>
                </c:pt>
                <c:pt idx="59">
                  <c:v>106.19999999999989</c:v>
                </c:pt>
                <c:pt idx="60">
                  <c:v>107.99999999999989</c:v>
                </c:pt>
                <c:pt idx="61">
                  <c:v>109.79999999999988</c:v>
                </c:pt>
                <c:pt idx="62">
                  <c:v>111.59999999999988</c:v>
                </c:pt>
                <c:pt idx="63">
                  <c:v>113.39999999999988</c:v>
                </c:pt>
                <c:pt idx="64">
                  <c:v>115.19999999999987</c:v>
                </c:pt>
                <c:pt idx="65">
                  <c:v>116.99999999999987</c:v>
                </c:pt>
                <c:pt idx="66">
                  <c:v>118.79999999999987</c:v>
                </c:pt>
                <c:pt idx="67">
                  <c:v>120.59999999999987</c:v>
                </c:pt>
                <c:pt idx="68">
                  <c:v>122.39999999999986</c:v>
                </c:pt>
                <c:pt idx="69">
                  <c:v>124.19999999999986</c:v>
                </c:pt>
                <c:pt idx="70">
                  <c:v>125.99999999999986</c:v>
                </c:pt>
                <c:pt idx="71">
                  <c:v>127.79999999999986</c:v>
                </c:pt>
                <c:pt idx="72">
                  <c:v>129.59999999999985</c:v>
                </c:pt>
                <c:pt idx="73">
                  <c:v>131.39999999999986</c:v>
                </c:pt>
                <c:pt idx="74">
                  <c:v>133.19999999999987</c:v>
                </c:pt>
                <c:pt idx="75">
                  <c:v>134.99999999999989</c:v>
                </c:pt>
                <c:pt idx="76">
                  <c:v>136.7999999999999</c:v>
                </c:pt>
                <c:pt idx="77">
                  <c:v>138.59999999999991</c:v>
                </c:pt>
                <c:pt idx="78">
                  <c:v>140.39999999999992</c:v>
                </c:pt>
                <c:pt idx="79">
                  <c:v>142.19999999999993</c:v>
                </c:pt>
                <c:pt idx="80">
                  <c:v>143.99999999999994</c:v>
                </c:pt>
                <c:pt idx="81">
                  <c:v>145.79999999999995</c:v>
                </c:pt>
                <c:pt idx="82">
                  <c:v>147.59999999999997</c:v>
                </c:pt>
                <c:pt idx="83">
                  <c:v>149.39999999999998</c:v>
                </c:pt>
                <c:pt idx="84">
                  <c:v>151.19999999999999</c:v>
                </c:pt>
                <c:pt idx="85">
                  <c:v>153</c:v>
                </c:pt>
                <c:pt idx="86">
                  <c:v>154.80000000000001</c:v>
                </c:pt>
                <c:pt idx="87">
                  <c:v>156.60000000000002</c:v>
                </c:pt>
                <c:pt idx="88">
                  <c:v>158.40000000000003</c:v>
                </c:pt>
                <c:pt idx="89">
                  <c:v>160.20000000000005</c:v>
                </c:pt>
                <c:pt idx="90">
                  <c:v>162.00000000000006</c:v>
                </c:pt>
                <c:pt idx="91">
                  <c:v>163.80000000000007</c:v>
                </c:pt>
                <c:pt idx="92">
                  <c:v>165.60000000000008</c:v>
                </c:pt>
                <c:pt idx="93">
                  <c:v>167.40000000000009</c:v>
                </c:pt>
                <c:pt idx="94">
                  <c:v>169.2000000000001</c:v>
                </c:pt>
                <c:pt idx="95">
                  <c:v>171.00000000000011</c:v>
                </c:pt>
                <c:pt idx="96">
                  <c:v>172.80000000000013</c:v>
                </c:pt>
                <c:pt idx="97">
                  <c:v>174.60000000000014</c:v>
                </c:pt>
                <c:pt idx="98">
                  <c:v>176.40000000000015</c:v>
                </c:pt>
                <c:pt idx="99">
                  <c:v>178.20000000000016</c:v>
                </c:pt>
                <c:pt idx="100">
                  <c:v>180.00000000000017</c:v>
                </c:pt>
                <c:pt idx="101">
                  <c:v>181.80000000000018</c:v>
                </c:pt>
                <c:pt idx="102">
                  <c:v>183.60000000000019</c:v>
                </c:pt>
                <c:pt idx="103">
                  <c:v>185.4000000000002</c:v>
                </c:pt>
                <c:pt idx="104">
                  <c:v>187.20000000000022</c:v>
                </c:pt>
                <c:pt idx="105">
                  <c:v>189.00000000000023</c:v>
                </c:pt>
                <c:pt idx="106">
                  <c:v>190.80000000000024</c:v>
                </c:pt>
                <c:pt idx="107">
                  <c:v>192.60000000000025</c:v>
                </c:pt>
                <c:pt idx="108">
                  <c:v>194.40000000000026</c:v>
                </c:pt>
                <c:pt idx="109">
                  <c:v>196.20000000000027</c:v>
                </c:pt>
                <c:pt idx="110">
                  <c:v>198.00000000000028</c:v>
                </c:pt>
                <c:pt idx="111">
                  <c:v>199.8000000000003</c:v>
                </c:pt>
                <c:pt idx="112">
                  <c:v>201.60000000000031</c:v>
                </c:pt>
                <c:pt idx="113">
                  <c:v>203.40000000000032</c:v>
                </c:pt>
                <c:pt idx="114">
                  <c:v>205.20000000000033</c:v>
                </c:pt>
                <c:pt idx="115">
                  <c:v>207.00000000000034</c:v>
                </c:pt>
                <c:pt idx="116">
                  <c:v>208.80000000000035</c:v>
                </c:pt>
                <c:pt idx="117">
                  <c:v>210.60000000000036</c:v>
                </c:pt>
                <c:pt idx="118">
                  <c:v>212.40000000000038</c:v>
                </c:pt>
                <c:pt idx="119">
                  <c:v>214.20000000000039</c:v>
                </c:pt>
                <c:pt idx="120">
                  <c:v>216.0000000000004</c:v>
                </c:pt>
                <c:pt idx="121">
                  <c:v>217.80000000000041</c:v>
                </c:pt>
                <c:pt idx="122">
                  <c:v>219.60000000000042</c:v>
                </c:pt>
                <c:pt idx="123">
                  <c:v>221.40000000000043</c:v>
                </c:pt>
                <c:pt idx="124">
                  <c:v>223.20000000000044</c:v>
                </c:pt>
                <c:pt idx="125">
                  <c:v>225.00000000000045</c:v>
                </c:pt>
                <c:pt idx="126">
                  <c:v>226.80000000000047</c:v>
                </c:pt>
                <c:pt idx="127">
                  <c:v>228.60000000000048</c:v>
                </c:pt>
                <c:pt idx="128">
                  <c:v>230.40000000000049</c:v>
                </c:pt>
                <c:pt idx="129">
                  <c:v>232.2000000000005</c:v>
                </c:pt>
                <c:pt idx="130">
                  <c:v>234.00000000000051</c:v>
                </c:pt>
                <c:pt idx="131">
                  <c:v>235.80000000000052</c:v>
                </c:pt>
                <c:pt idx="132">
                  <c:v>237.60000000000053</c:v>
                </c:pt>
                <c:pt idx="133">
                  <c:v>239.40000000000055</c:v>
                </c:pt>
                <c:pt idx="134">
                  <c:v>241.20000000000056</c:v>
                </c:pt>
                <c:pt idx="135">
                  <c:v>243.00000000000057</c:v>
                </c:pt>
                <c:pt idx="136">
                  <c:v>244.80000000000058</c:v>
                </c:pt>
                <c:pt idx="137">
                  <c:v>246.60000000000059</c:v>
                </c:pt>
                <c:pt idx="138">
                  <c:v>248.4000000000006</c:v>
                </c:pt>
                <c:pt idx="139">
                  <c:v>250.20000000000061</c:v>
                </c:pt>
                <c:pt idx="140">
                  <c:v>252.00000000000063</c:v>
                </c:pt>
                <c:pt idx="141">
                  <c:v>253.80000000000064</c:v>
                </c:pt>
                <c:pt idx="142">
                  <c:v>255.60000000000065</c:v>
                </c:pt>
                <c:pt idx="143">
                  <c:v>257.40000000000066</c:v>
                </c:pt>
                <c:pt idx="144">
                  <c:v>259.20000000000067</c:v>
                </c:pt>
                <c:pt idx="145">
                  <c:v>261.00000000000068</c:v>
                </c:pt>
                <c:pt idx="146">
                  <c:v>262.80000000000069</c:v>
                </c:pt>
                <c:pt idx="147">
                  <c:v>264.6000000000007</c:v>
                </c:pt>
                <c:pt idx="148">
                  <c:v>266.40000000000072</c:v>
                </c:pt>
                <c:pt idx="149">
                  <c:v>268.20000000000073</c:v>
                </c:pt>
                <c:pt idx="150">
                  <c:v>270.00000000000074</c:v>
                </c:pt>
                <c:pt idx="151">
                  <c:v>271.80000000000075</c:v>
                </c:pt>
                <c:pt idx="152">
                  <c:v>273.60000000000076</c:v>
                </c:pt>
                <c:pt idx="153">
                  <c:v>275.40000000000077</c:v>
                </c:pt>
                <c:pt idx="154">
                  <c:v>277.20000000000078</c:v>
                </c:pt>
                <c:pt idx="155">
                  <c:v>279.0000000000008</c:v>
                </c:pt>
                <c:pt idx="156">
                  <c:v>280.80000000000081</c:v>
                </c:pt>
                <c:pt idx="157">
                  <c:v>282.60000000000082</c:v>
                </c:pt>
                <c:pt idx="158">
                  <c:v>284.40000000000083</c:v>
                </c:pt>
                <c:pt idx="159">
                  <c:v>286.20000000000084</c:v>
                </c:pt>
                <c:pt idx="160">
                  <c:v>288.00000000000085</c:v>
                </c:pt>
                <c:pt idx="161">
                  <c:v>289.80000000000086</c:v>
                </c:pt>
                <c:pt idx="162">
                  <c:v>291.60000000000088</c:v>
                </c:pt>
                <c:pt idx="163">
                  <c:v>293.40000000000089</c:v>
                </c:pt>
                <c:pt idx="164">
                  <c:v>295.2000000000009</c:v>
                </c:pt>
                <c:pt idx="165">
                  <c:v>297.00000000000091</c:v>
                </c:pt>
                <c:pt idx="166">
                  <c:v>298.80000000000092</c:v>
                </c:pt>
                <c:pt idx="167">
                  <c:v>300.60000000000093</c:v>
                </c:pt>
                <c:pt idx="168">
                  <c:v>302.40000000000094</c:v>
                </c:pt>
                <c:pt idx="169">
                  <c:v>304.20000000000095</c:v>
                </c:pt>
                <c:pt idx="170">
                  <c:v>306.00000000000097</c:v>
                </c:pt>
                <c:pt idx="171">
                  <c:v>307.80000000000098</c:v>
                </c:pt>
                <c:pt idx="172">
                  <c:v>309.60000000000099</c:v>
                </c:pt>
                <c:pt idx="173">
                  <c:v>311.400000000001</c:v>
                </c:pt>
                <c:pt idx="174">
                  <c:v>313.20000000000101</c:v>
                </c:pt>
                <c:pt idx="175">
                  <c:v>315.00000000000102</c:v>
                </c:pt>
                <c:pt idx="176">
                  <c:v>316.80000000000103</c:v>
                </c:pt>
                <c:pt idx="177">
                  <c:v>318.60000000000105</c:v>
                </c:pt>
                <c:pt idx="178">
                  <c:v>320.40000000000106</c:v>
                </c:pt>
                <c:pt idx="179">
                  <c:v>322.20000000000107</c:v>
                </c:pt>
                <c:pt idx="180">
                  <c:v>324.00000000000108</c:v>
                </c:pt>
                <c:pt idx="181">
                  <c:v>325.80000000000109</c:v>
                </c:pt>
                <c:pt idx="182">
                  <c:v>327.6000000000011</c:v>
                </c:pt>
                <c:pt idx="183">
                  <c:v>329.40000000000111</c:v>
                </c:pt>
                <c:pt idx="184">
                  <c:v>331.20000000000113</c:v>
                </c:pt>
                <c:pt idx="185">
                  <c:v>333.00000000000114</c:v>
                </c:pt>
                <c:pt idx="186">
                  <c:v>334.80000000000115</c:v>
                </c:pt>
                <c:pt idx="187">
                  <c:v>336.60000000000116</c:v>
                </c:pt>
                <c:pt idx="188">
                  <c:v>338.40000000000117</c:v>
                </c:pt>
                <c:pt idx="189">
                  <c:v>340.20000000000118</c:v>
                </c:pt>
                <c:pt idx="190">
                  <c:v>342.00000000000119</c:v>
                </c:pt>
                <c:pt idx="191">
                  <c:v>343.80000000000121</c:v>
                </c:pt>
                <c:pt idx="192">
                  <c:v>345.60000000000122</c:v>
                </c:pt>
                <c:pt idx="193">
                  <c:v>347.40000000000123</c:v>
                </c:pt>
                <c:pt idx="194">
                  <c:v>349.20000000000124</c:v>
                </c:pt>
                <c:pt idx="195">
                  <c:v>351.00000000000125</c:v>
                </c:pt>
                <c:pt idx="196">
                  <c:v>352.80000000000126</c:v>
                </c:pt>
                <c:pt idx="197">
                  <c:v>354.60000000000127</c:v>
                </c:pt>
                <c:pt idx="198">
                  <c:v>356.40000000000128</c:v>
                </c:pt>
                <c:pt idx="199">
                  <c:v>358.2000000000013</c:v>
                </c:pt>
                <c:pt idx="200">
                  <c:v>360.00000000000131</c:v>
                </c:pt>
                <c:pt idx="201">
                  <c:v>361.80000000000132</c:v>
                </c:pt>
                <c:pt idx="202">
                  <c:v>363.60000000000133</c:v>
                </c:pt>
                <c:pt idx="203">
                  <c:v>365.40000000000134</c:v>
                </c:pt>
                <c:pt idx="204">
                  <c:v>367.20000000000135</c:v>
                </c:pt>
                <c:pt idx="205">
                  <c:v>369.00000000000136</c:v>
                </c:pt>
                <c:pt idx="206">
                  <c:v>370.80000000000138</c:v>
                </c:pt>
                <c:pt idx="207">
                  <c:v>372.60000000000139</c:v>
                </c:pt>
                <c:pt idx="208">
                  <c:v>374.4000000000014</c:v>
                </c:pt>
                <c:pt idx="209">
                  <c:v>376.20000000000141</c:v>
                </c:pt>
                <c:pt idx="210">
                  <c:v>378.00000000000142</c:v>
                </c:pt>
                <c:pt idx="211">
                  <c:v>379.80000000000143</c:v>
                </c:pt>
                <c:pt idx="212">
                  <c:v>381.60000000000144</c:v>
                </c:pt>
                <c:pt idx="213">
                  <c:v>383.40000000000146</c:v>
                </c:pt>
                <c:pt idx="214">
                  <c:v>385.20000000000147</c:v>
                </c:pt>
                <c:pt idx="215">
                  <c:v>387.00000000000148</c:v>
                </c:pt>
                <c:pt idx="216">
                  <c:v>388.80000000000149</c:v>
                </c:pt>
                <c:pt idx="217">
                  <c:v>390.6000000000015</c:v>
                </c:pt>
                <c:pt idx="218">
                  <c:v>392.40000000000151</c:v>
                </c:pt>
                <c:pt idx="219">
                  <c:v>394.20000000000152</c:v>
                </c:pt>
                <c:pt idx="220">
                  <c:v>396.00000000000153</c:v>
                </c:pt>
                <c:pt idx="221">
                  <c:v>397.80000000000155</c:v>
                </c:pt>
                <c:pt idx="222">
                  <c:v>399.60000000000156</c:v>
                </c:pt>
                <c:pt idx="223">
                  <c:v>401.40000000000157</c:v>
                </c:pt>
                <c:pt idx="224">
                  <c:v>403.20000000000158</c:v>
                </c:pt>
                <c:pt idx="225">
                  <c:v>405.00000000000159</c:v>
                </c:pt>
                <c:pt idx="226">
                  <c:v>406.8000000000016</c:v>
                </c:pt>
                <c:pt idx="227">
                  <c:v>408.60000000000161</c:v>
                </c:pt>
                <c:pt idx="228">
                  <c:v>410.40000000000163</c:v>
                </c:pt>
                <c:pt idx="229">
                  <c:v>412.20000000000164</c:v>
                </c:pt>
                <c:pt idx="230">
                  <c:v>414.00000000000165</c:v>
                </c:pt>
                <c:pt idx="231">
                  <c:v>415.80000000000166</c:v>
                </c:pt>
                <c:pt idx="232">
                  <c:v>417.60000000000167</c:v>
                </c:pt>
                <c:pt idx="233">
                  <c:v>419.40000000000168</c:v>
                </c:pt>
                <c:pt idx="234">
                  <c:v>421.20000000000169</c:v>
                </c:pt>
                <c:pt idx="235">
                  <c:v>423.00000000000171</c:v>
                </c:pt>
                <c:pt idx="236">
                  <c:v>424.80000000000172</c:v>
                </c:pt>
                <c:pt idx="237">
                  <c:v>426.60000000000173</c:v>
                </c:pt>
                <c:pt idx="238">
                  <c:v>428.40000000000174</c:v>
                </c:pt>
                <c:pt idx="239">
                  <c:v>430.20000000000175</c:v>
                </c:pt>
                <c:pt idx="240">
                  <c:v>432.00000000000176</c:v>
                </c:pt>
                <c:pt idx="241">
                  <c:v>433.80000000000177</c:v>
                </c:pt>
                <c:pt idx="242">
                  <c:v>435.60000000000178</c:v>
                </c:pt>
                <c:pt idx="243">
                  <c:v>437.4000000000018</c:v>
                </c:pt>
                <c:pt idx="244">
                  <c:v>439.20000000000181</c:v>
                </c:pt>
                <c:pt idx="245">
                  <c:v>441.00000000000182</c:v>
                </c:pt>
                <c:pt idx="246">
                  <c:v>442.80000000000183</c:v>
                </c:pt>
                <c:pt idx="247">
                  <c:v>444.60000000000184</c:v>
                </c:pt>
                <c:pt idx="248">
                  <c:v>446.40000000000185</c:v>
                </c:pt>
                <c:pt idx="249">
                  <c:v>448.20000000000186</c:v>
                </c:pt>
                <c:pt idx="250">
                  <c:v>450.00000000000188</c:v>
                </c:pt>
                <c:pt idx="251">
                  <c:v>451.80000000000189</c:v>
                </c:pt>
                <c:pt idx="252">
                  <c:v>453.6000000000019</c:v>
                </c:pt>
                <c:pt idx="253">
                  <c:v>455.40000000000191</c:v>
                </c:pt>
                <c:pt idx="254">
                  <c:v>457.20000000000192</c:v>
                </c:pt>
                <c:pt idx="255">
                  <c:v>459.00000000000193</c:v>
                </c:pt>
                <c:pt idx="256">
                  <c:v>460.80000000000194</c:v>
                </c:pt>
                <c:pt idx="257">
                  <c:v>462.60000000000196</c:v>
                </c:pt>
                <c:pt idx="258">
                  <c:v>464.40000000000197</c:v>
                </c:pt>
                <c:pt idx="259">
                  <c:v>466.20000000000198</c:v>
                </c:pt>
                <c:pt idx="260">
                  <c:v>468.00000000000199</c:v>
                </c:pt>
                <c:pt idx="261">
                  <c:v>469.800000000002</c:v>
                </c:pt>
                <c:pt idx="262">
                  <c:v>471.60000000000201</c:v>
                </c:pt>
                <c:pt idx="263">
                  <c:v>473.40000000000202</c:v>
                </c:pt>
                <c:pt idx="264">
                  <c:v>475.20000000000203</c:v>
                </c:pt>
                <c:pt idx="265">
                  <c:v>477.00000000000205</c:v>
                </c:pt>
                <c:pt idx="266">
                  <c:v>478.80000000000206</c:v>
                </c:pt>
                <c:pt idx="267">
                  <c:v>480.60000000000207</c:v>
                </c:pt>
                <c:pt idx="268">
                  <c:v>482.40000000000208</c:v>
                </c:pt>
                <c:pt idx="269">
                  <c:v>484.20000000000209</c:v>
                </c:pt>
                <c:pt idx="270">
                  <c:v>486.0000000000021</c:v>
                </c:pt>
                <c:pt idx="271">
                  <c:v>487.80000000000211</c:v>
                </c:pt>
                <c:pt idx="272">
                  <c:v>489.60000000000213</c:v>
                </c:pt>
                <c:pt idx="273">
                  <c:v>491.40000000000214</c:v>
                </c:pt>
                <c:pt idx="274">
                  <c:v>493.20000000000215</c:v>
                </c:pt>
                <c:pt idx="275">
                  <c:v>495.00000000000216</c:v>
                </c:pt>
                <c:pt idx="276">
                  <c:v>496.80000000000217</c:v>
                </c:pt>
                <c:pt idx="277">
                  <c:v>498.60000000000218</c:v>
                </c:pt>
                <c:pt idx="278">
                  <c:v>500.40000000000219</c:v>
                </c:pt>
                <c:pt idx="279">
                  <c:v>502.20000000000221</c:v>
                </c:pt>
                <c:pt idx="280">
                  <c:v>504.00000000000222</c:v>
                </c:pt>
                <c:pt idx="281">
                  <c:v>505.80000000000223</c:v>
                </c:pt>
                <c:pt idx="282">
                  <c:v>507.60000000000224</c:v>
                </c:pt>
                <c:pt idx="283">
                  <c:v>509.40000000000225</c:v>
                </c:pt>
                <c:pt idx="284">
                  <c:v>511.20000000000226</c:v>
                </c:pt>
                <c:pt idx="285">
                  <c:v>513.00000000000227</c:v>
                </c:pt>
                <c:pt idx="286">
                  <c:v>514.80000000000223</c:v>
                </c:pt>
                <c:pt idx="287">
                  <c:v>516.60000000000218</c:v>
                </c:pt>
                <c:pt idx="288">
                  <c:v>518.40000000000214</c:v>
                </c:pt>
                <c:pt idx="289">
                  <c:v>520.20000000000209</c:v>
                </c:pt>
                <c:pt idx="290">
                  <c:v>522.00000000000205</c:v>
                </c:pt>
                <c:pt idx="291">
                  <c:v>523.800000000002</c:v>
                </c:pt>
                <c:pt idx="292">
                  <c:v>525.60000000000196</c:v>
                </c:pt>
                <c:pt idx="293">
                  <c:v>527.40000000000191</c:v>
                </c:pt>
                <c:pt idx="294">
                  <c:v>529.20000000000186</c:v>
                </c:pt>
                <c:pt idx="295">
                  <c:v>531.00000000000182</c:v>
                </c:pt>
                <c:pt idx="296">
                  <c:v>532.80000000000177</c:v>
                </c:pt>
                <c:pt idx="297">
                  <c:v>534.60000000000173</c:v>
                </c:pt>
                <c:pt idx="298">
                  <c:v>536.40000000000168</c:v>
                </c:pt>
                <c:pt idx="299">
                  <c:v>538.20000000000164</c:v>
                </c:pt>
                <c:pt idx="300">
                  <c:v>540.00000000000159</c:v>
                </c:pt>
                <c:pt idx="301">
                  <c:v>541.80000000000155</c:v>
                </c:pt>
                <c:pt idx="302">
                  <c:v>543.6000000000015</c:v>
                </c:pt>
                <c:pt idx="303">
                  <c:v>545.40000000000146</c:v>
                </c:pt>
                <c:pt idx="304">
                  <c:v>547.20000000000141</c:v>
                </c:pt>
                <c:pt idx="305">
                  <c:v>549.00000000000136</c:v>
                </c:pt>
                <c:pt idx="306">
                  <c:v>550.80000000000132</c:v>
                </c:pt>
                <c:pt idx="307">
                  <c:v>552.60000000000127</c:v>
                </c:pt>
                <c:pt idx="308">
                  <c:v>554.40000000000123</c:v>
                </c:pt>
                <c:pt idx="309">
                  <c:v>556.20000000000118</c:v>
                </c:pt>
                <c:pt idx="310">
                  <c:v>558.00000000000114</c:v>
                </c:pt>
                <c:pt idx="311">
                  <c:v>559.80000000000109</c:v>
                </c:pt>
                <c:pt idx="312">
                  <c:v>561.60000000000105</c:v>
                </c:pt>
                <c:pt idx="313">
                  <c:v>563.400000000001</c:v>
                </c:pt>
                <c:pt idx="314">
                  <c:v>565.20000000000095</c:v>
                </c:pt>
                <c:pt idx="315">
                  <c:v>567.00000000000091</c:v>
                </c:pt>
                <c:pt idx="316">
                  <c:v>568.80000000000086</c:v>
                </c:pt>
                <c:pt idx="317">
                  <c:v>570.60000000000082</c:v>
                </c:pt>
                <c:pt idx="318">
                  <c:v>572.40000000000077</c:v>
                </c:pt>
                <c:pt idx="319">
                  <c:v>574.20000000000073</c:v>
                </c:pt>
                <c:pt idx="320">
                  <c:v>576.00000000000068</c:v>
                </c:pt>
                <c:pt idx="321">
                  <c:v>577.80000000000064</c:v>
                </c:pt>
                <c:pt idx="322">
                  <c:v>579.60000000000059</c:v>
                </c:pt>
                <c:pt idx="323">
                  <c:v>581.40000000000055</c:v>
                </c:pt>
                <c:pt idx="324">
                  <c:v>583.2000000000005</c:v>
                </c:pt>
                <c:pt idx="325">
                  <c:v>585.00000000000045</c:v>
                </c:pt>
                <c:pt idx="326">
                  <c:v>586.80000000000041</c:v>
                </c:pt>
                <c:pt idx="327">
                  <c:v>588.60000000000036</c:v>
                </c:pt>
                <c:pt idx="328">
                  <c:v>590.40000000000032</c:v>
                </c:pt>
                <c:pt idx="329">
                  <c:v>592.20000000000027</c:v>
                </c:pt>
                <c:pt idx="330">
                  <c:v>594.00000000000023</c:v>
                </c:pt>
                <c:pt idx="331">
                  <c:v>595.80000000000018</c:v>
                </c:pt>
                <c:pt idx="332">
                  <c:v>597.60000000000014</c:v>
                </c:pt>
                <c:pt idx="333">
                  <c:v>599.40000000000009</c:v>
                </c:pt>
                <c:pt idx="334">
                  <c:v>601.20000000000005</c:v>
                </c:pt>
                <c:pt idx="335">
                  <c:v>603</c:v>
                </c:pt>
                <c:pt idx="336">
                  <c:v>604.79999999999995</c:v>
                </c:pt>
                <c:pt idx="337">
                  <c:v>606.59999999999991</c:v>
                </c:pt>
                <c:pt idx="338">
                  <c:v>608.39999999999986</c:v>
                </c:pt>
                <c:pt idx="339">
                  <c:v>610.19999999999982</c:v>
                </c:pt>
                <c:pt idx="340">
                  <c:v>611.99999999999977</c:v>
                </c:pt>
                <c:pt idx="341">
                  <c:v>613.79999999999973</c:v>
                </c:pt>
                <c:pt idx="342">
                  <c:v>615.59999999999968</c:v>
                </c:pt>
                <c:pt idx="343">
                  <c:v>617.39999999999964</c:v>
                </c:pt>
                <c:pt idx="344">
                  <c:v>619.19999999999959</c:v>
                </c:pt>
                <c:pt idx="345">
                  <c:v>620.99999999999955</c:v>
                </c:pt>
                <c:pt idx="346">
                  <c:v>622.7999999999995</c:v>
                </c:pt>
                <c:pt idx="347">
                  <c:v>624.59999999999945</c:v>
                </c:pt>
                <c:pt idx="348">
                  <c:v>626.39999999999941</c:v>
                </c:pt>
                <c:pt idx="349">
                  <c:v>628.19999999999936</c:v>
                </c:pt>
                <c:pt idx="350">
                  <c:v>629.99999999999932</c:v>
                </c:pt>
                <c:pt idx="351">
                  <c:v>631.79999999999927</c:v>
                </c:pt>
                <c:pt idx="352">
                  <c:v>633.59999999999923</c:v>
                </c:pt>
                <c:pt idx="353">
                  <c:v>635.39999999999918</c:v>
                </c:pt>
                <c:pt idx="354">
                  <c:v>637.19999999999914</c:v>
                </c:pt>
                <c:pt idx="355">
                  <c:v>638.99999999999909</c:v>
                </c:pt>
                <c:pt idx="356">
                  <c:v>640.79999999999905</c:v>
                </c:pt>
                <c:pt idx="357">
                  <c:v>642.599999999999</c:v>
                </c:pt>
                <c:pt idx="358">
                  <c:v>644.39999999999895</c:v>
                </c:pt>
                <c:pt idx="359">
                  <c:v>646.19999999999891</c:v>
                </c:pt>
                <c:pt idx="360">
                  <c:v>647.99999999999886</c:v>
                </c:pt>
                <c:pt idx="361">
                  <c:v>649.79999999999882</c:v>
                </c:pt>
                <c:pt idx="362">
                  <c:v>651.59999999999877</c:v>
                </c:pt>
                <c:pt idx="363">
                  <c:v>653.39999999999873</c:v>
                </c:pt>
                <c:pt idx="364">
                  <c:v>655.19999999999868</c:v>
                </c:pt>
                <c:pt idx="365">
                  <c:v>656.99999999999864</c:v>
                </c:pt>
                <c:pt idx="366">
                  <c:v>658.79999999999859</c:v>
                </c:pt>
                <c:pt idx="367">
                  <c:v>660.59999999999854</c:v>
                </c:pt>
                <c:pt idx="368">
                  <c:v>662.3999999999985</c:v>
                </c:pt>
                <c:pt idx="369">
                  <c:v>664.19999999999845</c:v>
                </c:pt>
                <c:pt idx="370">
                  <c:v>665.99999999999841</c:v>
                </c:pt>
                <c:pt idx="371">
                  <c:v>667.79999999999836</c:v>
                </c:pt>
                <c:pt idx="372">
                  <c:v>669.59999999999832</c:v>
                </c:pt>
                <c:pt idx="373">
                  <c:v>671.39999999999827</c:v>
                </c:pt>
                <c:pt idx="374">
                  <c:v>673.19999999999823</c:v>
                </c:pt>
                <c:pt idx="375">
                  <c:v>674.99999999999818</c:v>
                </c:pt>
                <c:pt idx="376">
                  <c:v>676.79999999999814</c:v>
                </c:pt>
                <c:pt idx="377">
                  <c:v>678.59999999999809</c:v>
                </c:pt>
                <c:pt idx="378">
                  <c:v>680.39999999999804</c:v>
                </c:pt>
                <c:pt idx="379">
                  <c:v>682.199999999998</c:v>
                </c:pt>
                <c:pt idx="380">
                  <c:v>683.99999999999795</c:v>
                </c:pt>
                <c:pt idx="381">
                  <c:v>685.79999999999791</c:v>
                </c:pt>
                <c:pt idx="382">
                  <c:v>687.59999999999786</c:v>
                </c:pt>
                <c:pt idx="383">
                  <c:v>689.39999999999782</c:v>
                </c:pt>
                <c:pt idx="384">
                  <c:v>691.19999999999777</c:v>
                </c:pt>
                <c:pt idx="385">
                  <c:v>692.99999999999773</c:v>
                </c:pt>
                <c:pt idx="386">
                  <c:v>694.79999999999768</c:v>
                </c:pt>
                <c:pt idx="387">
                  <c:v>696.59999999999764</c:v>
                </c:pt>
                <c:pt idx="388">
                  <c:v>698.39999999999759</c:v>
                </c:pt>
                <c:pt idx="389">
                  <c:v>700.19999999999754</c:v>
                </c:pt>
                <c:pt idx="390">
                  <c:v>701.9999999999975</c:v>
                </c:pt>
                <c:pt idx="391">
                  <c:v>703.79999999999745</c:v>
                </c:pt>
                <c:pt idx="392">
                  <c:v>705.59999999999741</c:v>
                </c:pt>
                <c:pt idx="393">
                  <c:v>707.39999999999736</c:v>
                </c:pt>
                <c:pt idx="394">
                  <c:v>709.19999999999732</c:v>
                </c:pt>
                <c:pt idx="395">
                  <c:v>710.99999999999727</c:v>
                </c:pt>
                <c:pt idx="396">
                  <c:v>712.79999999999723</c:v>
                </c:pt>
                <c:pt idx="397">
                  <c:v>714.59999999999718</c:v>
                </c:pt>
                <c:pt idx="398">
                  <c:v>716.39999999999714</c:v>
                </c:pt>
                <c:pt idx="399">
                  <c:v>718.19999999999709</c:v>
                </c:pt>
                <c:pt idx="400">
                  <c:v>719.99999999999704</c:v>
                </c:pt>
                <c:pt idx="401">
                  <c:v>721.799999999997</c:v>
                </c:pt>
                <c:pt idx="402">
                  <c:v>723.59999999999695</c:v>
                </c:pt>
                <c:pt idx="403">
                  <c:v>725.39999999999691</c:v>
                </c:pt>
                <c:pt idx="404">
                  <c:v>727.19999999999686</c:v>
                </c:pt>
                <c:pt idx="405">
                  <c:v>728.99999999999682</c:v>
                </c:pt>
                <c:pt idx="406">
                  <c:v>730.79999999999677</c:v>
                </c:pt>
                <c:pt idx="407">
                  <c:v>732.59999999999673</c:v>
                </c:pt>
                <c:pt idx="408">
                  <c:v>734.39999999999668</c:v>
                </c:pt>
                <c:pt idx="409">
                  <c:v>736.19999999999663</c:v>
                </c:pt>
                <c:pt idx="410">
                  <c:v>737.99999999999659</c:v>
                </c:pt>
                <c:pt idx="411">
                  <c:v>739.79999999999654</c:v>
                </c:pt>
                <c:pt idx="412">
                  <c:v>741.5999999999965</c:v>
                </c:pt>
                <c:pt idx="413">
                  <c:v>743.39999999999645</c:v>
                </c:pt>
                <c:pt idx="414">
                  <c:v>745.19999999999641</c:v>
                </c:pt>
                <c:pt idx="415">
                  <c:v>746.99999999999636</c:v>
                </c:pt>
                <c:pt idx="416">
                  <c:v>748.79999999999632</c:v>
                </c:pt>
                <c:pt idx="417">
                  <c:v>750.59999999999627</c:v>
                </c:pt>
                <c:pt idx="418">
                  <c:v>752.39999999999623</c:v>
                </c:pt>
                <c:pt idx="419">
                  <c:v>754.19999999999618</c:v>
                </c:pt>
                <c:pt idx="420">
                  <c:v>755.99999999999613</c:v>
                </c:pt>
                <c:pt idx="421">
                  <c:v>757.79999999999609</c:v>
                </c:pt>
                <c:pt idx="422">
                  <c:v>759.59999999999604</c:v>
                </c:pt>
                <c:pt idx="423">
                  <c:v>761.399999999996</c:v>
                </c:pt>
                <c:pt idx="424">
                  <c:v>763.19999999999595</c:v>
                </c:pt>
                <c:pt idx="425">
                  <c:v>764.99999999999591</c:v>
                </c:pt>
                <c:pt idx="426">
                  <c:v>766.79999999999586</c:v>
                </c:pt>
                <c:pt idx="427">
                  <c:v>768.59999999999582</c:v>
                </c:pt>
                <c:pt idx="428">
                  <c:v>770.39999999999577</c:v>
                </c:pt>
                <c:pt idx="429">
                  <c:v>772.19999999999573</c:v>
                </c:pt>
                <c:pt idx="430">
                  <c:v>773.99999999999568</c:v>
                </c:pt>
                <c:pt idx="431">
                  <c:v>775.79999999999563</c:v>
                </c:pt>
                <c:pt idx="432">
                  <c:v>777.59999999999559</c:v>
                </c:pt>
                <c:pt idx="433">
                  <c:v>779.39999999999554</c:v>
                </c:pt>
                <c:pt idx="434">
                  <c:v>781.1999999999955</c:v>
                </c:pt>
                <c:pt idx="435">
                  <c:v>782.99999999999545</c:v>
                </c:pt>
                <c:pt idx="436">
                  <c:v>784.79999999999541</c:v>
                </c:pt>
                <c:pt idx="437">
                  <c:v>786.59999999999536</c:v>
                </c:pt>
                <c:pt idx="438">
                  <c:v>788.39999999999532</c:v>
                </c:pt>
                <c:pt idx="439">
                  <c:v>790.19999999999527</c:v>
                </c:pt>
                <c:pt idx="440">
                  <c:v>791.99999999999523</c:v>
                </c:pt>
                <c:pt idx="441">
                  <c:v>793.79999999999518</c:v>
                </c:pt>
                <c:pt idx="442">
                  <c:v>795.59999999999513</c:v>
                </c:pt>
                <c:pt idx="443">
                  <c:v>797.39999999999509</c:v>
                </c:pt>
                <c:pt idx="444">
                  <c:v>799.19999999999504</c:v>
                </c:pt>
                <c:pt idx="445">
                  <c:v>800.999999999995</c:v>
                </c:pt>
                <c:pt idx="446">
                  <c:v>802.79999999999495</c:v>
                </c:pt>
                <c:pt idx="447">
                  <c:v>804.59999999999491</c:v>
                </c:pt>
                <c:pt idx="448">
                  <c:v>806.39999999999486</c:v>
                </c:pt>
                <c:pt idx="449">
                  <c:v>808.19999999999482</c:v>
                </c:pt>
                <c:pt idx="450">
                  <c:v>809.99999999999477</c:v>
                </c:pt>
                <c:pt idx="451">
                  <c:v>811.79999999999472</c:v>
                </c:pt>
                <c:pt idx="452">
                  <c:v>813.59999999999468</c:v>
                </c:pt>
                <c:pt idx="453">
                  <c:v>815.39999999999463</c:v>
                </c:pt>
                <c:pt idx="454">
                  <c:v>817.19999999999459</c:v>
                </c:pt>
                <c:pt idx="455">
                  <c:v>818.99999999999454</c:v>
                </c:pt>
                <c:pt idx="456">
                  <c:v>820.7999999999945</c:v>
                </c:pt>
                <c:pt idx="457">
                  <c:v>822.59999999999445</c:v>
                </c:pt>
                <c:pt idx="458">
                  <c:v>824.39999999999441</c:v>
                </c:pt>
                <c:pt idx="459">
                  <c:v>826.19999999999436</c:v>
                </c:pt>
                <c:pt idx="460">
                  <c:v>827.99999999999432</c:v>
                </c:pt>
                <c:pt idx="461">
                  <c:v>829.79999999999427</c:v>
                </c:pt>
                <c:pt idx="462">
                  <c:v>831.59999999999422</c:v>
                </c:pt>
                <c:pt idx="463">
                  <c:v>833.39999999999418</c:v>
                </c:pt>
                <c:pt idx="464">
                  <c:v>835.19999999999413</c:v>
                </c:pt>
                <c:pt idx="465">
                  <c:v>836.99999999999409</c:v>
                </c:pt>
                <c:pt idx="466">
                  <c:v>838.79999999999404</c:v>
                </c:pt>
                <c:pt idx="467">
                  <c:v>840.599999999994</c:v>
                </c:pt>
                <c:pt idx="468">
                  <c:v>842.39999999999395</c:v>
                </c:pt>
                <c:pt idx="469">
                  <c:v>844.19999999999391</c:v>
                </c:pt>
                <c:pt idx="470">
                  <c:v>845.99999999999386</c:v>
                </c:pt>
                <c:pt idx="471">
                  <c:v>847.79999999999382</c:v>
                </c:pt>
                <c:pt idx="472">
                  <c:v>849.59999999999377</c:v>
                </c:pt>
                <c:pt idx="473">
                  <c:v>851.39999999999372</c:v>
                </c:pt>
                <c:pt idx="474">
                  <c:v>853.19999999999368</c:v>
                </c:pt>
                <c:pt idx="475">
                  <c:v>854.99999999999363</c:v>
                </c:pt>
                <c:pt idx="476">
                  <c:v>856.79999999999359</c:v>
                </c:pt>
                <c:pt idx="477">
                  <c:v>858.59999999999354</c:v>
                </c:pt>
                <c:pt idx="478">
                  <c:v>860.3999999999935</c:v>
                </c:pt>
                <c:pt idx="479">
                  <c:v>862.19999999999345</c:v>
                </c:pt>
                <c:pt idx="480">
                  <c:v>863.99999999999341</c:v>
                </c:pt>
                <c:pt idx="481">
                  <c:v>865.79999999999336</c:v>
                </c:pt>
                <c:pt idx="482">
                  <c:v>867.59999999999332</c:v>
                </c:pt>
                <c:pt idx="483">
                  <c:v>869.39999999999327</c:v>
                </c:pt>
                <c:pt idx="484">
                  <c:v>871.19999999999322</c:v>
                </c:pt>
                <c:pt idx="485">
                  <c:v>872.99999999999318</c:v>
                </c:pt>
                <c:pt idx="486">
                  <c:v>874.79999999999313</c:v>
                </c:pt>
                <c:pt idx="487">
                  <c:v>876.59999999999309</c:v>
                </c:pt>
                <c:pt idx="488">
                  <c:v>878.39999999999304</c:v>
                </c:pt>
                <c:pt idx="489">
                  <c:v>880.199999999993</c:v>
                </c:pt>
                <c:pt idx="490">
                  <c:v>881.99999999999295</c:v>
                </c:pt>
                <c:pt idx="491">
                  <c:v>883.79999999999291</c:v>
                </c:pt>
                <c:pt idx="492">
                  <c:v>885.59999999999286</c:v>
                </c:pt>
                <c:pt idx="493">
                  <c:v>887.39999999999281</c:v>
                </c:pt>
                <c:pt idx="494">
                  <c:v>889.19999999999277</c:v>
                </c:pt>
                <c:pt idx="495">
                  <c:v>890.99999999999272</c:v>
                </c:pt>
                <c:pt idx="496">
                  <c:v>892.79999999999268</c:v>
                </c:pt>
                <c:pt idx="497">
                  <c:v>894.59999999999263</c:v>
                </c:pt>
                <c:pt idx="498">
                  <c:v>896.39999999999259</c:v>
                </c:pt>
                <c:pt idx="499">
                  <c:v>898.19999999999254</c:v>
                </c:pt>
                <c:pt idx="500">
                  <c:v>899.9999999999925</c:v>
                </c:pt>
                <c:pt idx="501">
                  <c:v>901.79999999999245</c:v>
                </c:pt>
                <c:pt idx="502">
                  <c:v>903.59999999999241</c:v>
                </c:pt>
                <c:pt idx="503">
                  <c:v>905.39999999999236</c:v>
                </c:pt>
                <c:pt idx="504">
                  <c:v>907.19999999999231</c:v>
                </c:pt>
                <c:pt idx="505">
                  <c:v>908.99999999999227</c:v>
                </c:pt>
                <c:pt idx="506">
                  <c:v>910.79999999999222</c:v>
                </c:pt>
                <c:pt idx="507">
                  <c:v>912.59999999999218</c:v>
                </c:pt>
                <c:pt idx="508">
                  <c:v>914.39999999999213</c:v>
                </c:pt>
                <c:pt idx="509">
                  <c:v>916.19999999999209</c:v>
                </c:pt>
                <c:pt idx="510">
                  <c:v>917.99999999999204</c:v>
                </c:pt>
                <c:pt idx="511">
                  <c:v>919.799999999992</c:v>
                </c:pt>
                <c:pt idx="512">
                  <c:v>921.59999999999195</c:v>
                </c:pt>
                <c:pt idx="513">
                  <c:v>923.39999999999191</c:v>
                </c:pt>
                <c:pt idx="514">
                  <c:v>925.19999999999186</c:v>
                </c:pt>
                <c:pt idx="515">
                  <c:v>926.99999999999181</c:v>
                </c:pt>
                <c:pt idx="516">
                  <c:v>928.79999999999177</c:v>
                </c:pt>
                <c:pt idx="517">
                  <c:v>930.59999999999172</c:v>
                </c:pt>
                <c:pt idx="518">
                  <c:v>932.39999999999168</c:v>
                </c:pt>
                <c:pt idx="519">
                  <c:v>934.19999999999163</c:v>
                </c:pt>
                <c:pt idx="520">
                  <c:v>935.99999999999159</c:v>
                </c:pt>
                <c:pt idx="521">
                  <c:v>937.79999999999154</c:v>
                </c:pt>
                <c:pt idx="522">
                  <c:v>939.5999999999915</c:v>
                </c:pt>
                <c:pt idx="523">
                  <c:v>941.39999999999145</c:v>
                </c:pt>
                <c:pt idx="524">
                  <c:v>943.19999999999141</c:v>
                </c:pt>
                <c:pt idx="525">
                  <c:v>944.99999999999136</c:v>
                </c:pt>
                <c:pt idx="526">
                  <c:v>946.79999999999131</c:v>
                </c:pt>
                <c:pt idx="527">
                  <c:v>948.59999999999127</c:v>
                </c:pt>
                <c:pt idx="528">
                  <c:v>950.39999999999122</c:v>
                </c:pt>
                <c:pt idx="529">
                  <c:v>952.19999999999118</c:v>
                </c:pt>
                <c:pt idx="530">
                  <c:v>953.99999999999113</c:v>
                </c:pt>
                <c:pt idx="531">
                  <c:v>955.79999999999109</c:v>
                </c:pt>
                <c:pt idx="532">
                  <c:v>957.59999999999104</c:v>
                </c:pt>
                <c:pt idx="533">
                  <c:v>959.399999999991</c:v>
                </c:pt>
                <c:pt idx="534">
                  <c:v>961.19999999999095</c:v>
                </c:pt>
                <c:pt idx="535">
                  <c:v>962.99999999999091</c:v>
                </c:pt>
                <c:pt idx="536">
                  <c:v>964.79999999999086</c:v>
                </c:pt>
                <c:pt idx="537">
                  <c:v>966.59999999999081</c:v>
                </c:pt>
                <c:pt idx="538">
                  <c:v>968.39999999999077</c:v>
                </c:pt>
                <c:pt idx="539">
                  <c:v>970.19999999999072</c:v>
                </c:pt>
                <c:pt idx="540">
                  <c:v>971.99999999999068</c:v>
                </c:pt>
                <c:pt idx="541">
                  <c:v>973.79999999999063</c:v>
                </c:pt>
                <c:pt idx="542">
                  <c:v>975.59999999999059</c:v>
                </c:pt>
                <c:pt idx="543">
                  <c:v>977.39999999999054</c:v>
                </c:pt>
                <c:pt idx="544">
                  <c:v>979.1999999999905</c:v>
                </c:pt>
                <c:pt idx="545">
                  <c:v>980.99999999999045</c:v>
                </c:pt>
                <c:pt idx="546">
                  <c:v>982.7999999999904</c:v>
                </c:pt>
                <c:pt idx="547">
                  <c:v>984.59999999999036</c:v>
                </c:pt>
                <c:pt idx="548">
                  <c:v>986.39999999999031</c:v>
                </c:pt>
                <c:pt idx="549">
                  <c:v>988.19999999999027</c:v>
                </c:pt>
                <c:pt idx="550">
                  <c:v>989.99999999999022</c:v>
                </c:pt>
                <c:pt idx="551">
                  <c:v>991.79999999999018</c:v>
                </c:pt>
                <c:pt idx="552">
                  <c:v>993.59999999999013</c:v>
                </c:pt>
                <c:pt idx="553">
                  <c:v>995.39999999999009</c:v>
                </c:pt>
                <c:pt idx="554">
                  <c:v>997.19999999999004</c:v>
                </c:pt>
                <c:pt idx="555">
                  <c:v>998.99999999999</c:v>
                </c:pt>
                <c:pt idx="556">
                  <c:v>1000.79999999999</c:v>
                </c:pt>
                <c:pt idx="557">
                  <c:v>1002.5999999999899</c:v>
                </c:pt>
                <c:pt idx="558">
                  <c:v>1004.3999999999899</c:v>
                </c:pt>
                <c:pt idx="559">
                  <c:v>1006.1999999999898</c:v>
                </c:pt>
                <c:pt idx="560">
                  <c:v>1007.9999999999898</c:v>
                </c:pt>
                <c:pt idx="561">
                  <c:v>1009.7999999999897</c:v>
                </c:pt>
                <c:pt idx="562">
                  <c:v>1011.5999999999897</c:v>
                </c:pt>
                <c:pt idx="563">
                  <c:v>1013.3999999999896</c:v>
                </c:pt>
                <c:pt idx="564">
                  <c:v>1015.1999999999896</c:v>
                </c:pt>
                <c:pt idx="565">
                  <c:v>1016.9999999999895</c:v>
                </c:pt>
                <c:pt idx="566">
                  <c:v>1018.7999999999895</c:v>
                </c:pt>
                <c:pt idx="567">
                  <c:v>1020.5999999999894</c:v>
                </c:pt>
                <c:pt idx="568">
                  <c:v>1022.3999999999894</c:v>
                </c:pt>
                <c:pt idx="569">
                  <c:v>1024.1999999999894</c:v>
                </c:pt>
                <c:pt idx="570">
                  <c:v>1025.9999999999893</c:v>
                </c:pt>
                <c:pt idx="571">
                  <c:v>1027.7999999999893</c:v>
                </c:pt>
                <c:pt idx="572">
                  <c:v>1029.5999999999892</c:v>
                </c:pt>
                <c:pt idx="573">
                  <c:v>1031.3999999999892</c:v>
                </c:pt>
                <c:pt idx="574">
                  <c:v>1033.1999999999891</c:v>
                </c:pt>
                <c:pt idx="575">
                  <c:v>1034.9999999999891</c:v>
                </c:pt>
                <c:pt idx="576">
                  <c:v>1036.799999999989</c:v>
                </c:pt>
                <c:pt idx="577">
                  <c:v>1038.599999999989</c:v>
                </c:pt>
                <c:pt idx="578">
                  <c:v>1040.3999999999889</c:v>
                </c:pt>
                <c:pt idx="579">
                  <c:v>1042.1999999999889</c:v>
                </c:pt>
                <c:pt idx="580">
                  <c:v>1043.9999999999889</c:v>
                </c:pt>
                <c:pt idx="581">
                  <c:v>1045.7999999999888</c:v>
                </c:pt>
                <c:pt idx="582">
                  <c:v>1047.5999999999888</c:v>
                </c:pt>
                <c:pt idx="583">
                  <c:v>1049.3999999999887</c:v>
                </c:pt>
                <c:pt idx="584">
                  <c:v>1051.1999999999887</c:v>
                </c:pt>
                <c:pt idx="585">
                  <c:v>1052.9999999999886</c:v>
                </c:pt>
                <c:pt idx="586">
                  <c:v>1054.7999999999886</c:v>
                </c:pt>
                <c:pt idx="587">
                  <c:v>1056.5999999999885</c:v>
                </c:pt>
                <c:pt idx="588">
                  <c:v>1058.3999999999885</c:v>
                </c:pt>
                <c:pt idx="589">
                  <c:v>1060.1999999999884</c:v>
                </c:pt>
                <c:pt idx="590">
                  <c:v>1061.9999999999884</c:v>
                </c:pt>
                <c:pt idx="591">
                  <c:v>1063.7999999999884</c:v>
                </c:pt>
                <c:pt idx="592">
                  <c:v>1065.5999999999883</c:v>
                </c:pt>
                <c:pt idx="593">
                  <c:v>1067.3999999999883</c:v>
                </c:pt>
                <c:pt idx="594">
                  <c:v>1069.1999999999882</c:v>
                </c:pt>
                <c:pt idx="595">
                  <c:v>1070.9999999999882</c:v>
                </c:pt>
                <c:pt idx="596">
                  <c:v>1072.7999999999881</c:v>
                </c:pt>
                <c:pt idx="597">
                  <c:v>1074.5999999999881</c:v>
                </c:pt>
                <c:pt idx="598">
                  <c:v>1076.399999999988</c:v>
                </c:pt>
                <c:pt idx="599">
                  <c:v>1078.199999999988</c:v>
                </c:pt>
                <c:pt idx="600">
                  <c:v>1079.9999999999879</c:v>
                </c:pt>
                <c:pt idx="601">
                  <c:v>1081.7999999999879</c:v>
                </c:pt>
                <c:pt idx="602">
                  <c:v>1083.5999999999879</c:v>
                </c:pt>
                <c:pt idx="603">
                  <c:v>1085.3999999999878</c:v>
                </c:pt>
                <c:pt idx="604">
                  <c:v>1087.1999999999878</c:v>
                </c:pt>
                <c:pt idx="605">
                  <c:v>1088.9999999999877</c:v>
                </c:pt>
                <c:pt idx="606">
                  <c:v>1090.7999999999877</c:v>
                </c:pt>
                <c:pt idx="607">
                  <c:v>1092.5999999999876</c:v>
                </c:pt>
                <c:pt idx="608">
                  <c:v>1094.3999999999876</c:v>
                </c:pt>
                <c:pt idx="609">
                  <c:v>1096.1999999999875</c:v>
                </c:pt>
                <c:pt idx="610">
                  <c:v>1097.9999999999875</c:v>
                </c:pt>
                <c:pt idx="611">
                  <c:v>1099.7999999999874</c:v>
                </c:pt>
                <c:pt idx="612">
                  <c:v>1101.5999999999874</c:v>
                </c:pt>
                <c:pt idx="613">
                  <c:v>1103.3999999999874</c:v>
                </c:pt>
                <c:pt idx="614">
                  <c:v>1105.1999999999873</c:v>
                </c:pt>
                <c:pt idx="615">
                  <c:v>1106.9999999999873</c:v>
                </c:pt>
                <c:pt idx="616">
                  <c:v>1108.7999999999872</c:v>
                </c:pt>
                <c:pt idx="617">
                  <c:v>1110.5999999999872</c:v>
                </c:pt>
                <c:pt idx="618">
                  <c:v>1112.3999999999871</c:v>
                </c:pt>
                <c:pt idx="619">
                  <c:v>1114.1999999999871</c:v>
                </c:pt>
                <c:pt idx="620">
                  <c:v>1115.999999999987</c:v>
                </c:pt>
                <c:pt idx="621">
                  <c:v>1117.799999999987</c:v>
                </c:pt>
                <c:pt idx="622">
                  <c:v>1119.5999999999869</c:v>
                </c:pt>
                <c:pt idx="623">
                  <c:v>1121.3999999999869</c:v>
                </c:pt>
                <c:pt idx="624">
                  <c:v>1123.1999999999869</c:v>
                </c:pt>
                <c:pt idx="625">
                  <c:v>1124.9999999999868</c:v>
                </c:pt>
                <c:pt idx="626">
                  <c:v>1126.7999999999868</c:v>
                </c:pt>
                <c:pt idx="627">
                  <c:v>1128.5999999999867</c:v>
                </c:pt>
                <c:pt idx="628">
                  <c:v>1130.3999999999867</c:v>
                </c:pt>
                <c:pt idx="629">
                  <c:v>1132.1999999999866</c:v>
                </c:pt>
                <c:pt idx="630">
                  <c:v>1133.9999999999866</c:v>
                </c:pt>
                <c:pt idx="631">
                  <c:v>1135.7999999999865</c:v>
                </c:pt>
                <c:pt idx="632">
                  <c:v>1137.5999999999865</c:v>
                </c:pt>
                <c:pt idx="633">
                  <c:v>1139.3999999999864</c:v>
                </c:pt>
                <c:pt idx="634">
                  <c:v>1141.1999999999864</c:v>
                </c:pt>
                <c:pt idx="635">
                  <c:v>1142.9999999999864</c:v>
                </c:pt>
                <c:pt idx="636">
                  <c:v>1144.7999999999863</c:v>
                </c:pt>
                <c:pt idx="637">
                  <c:v>1146.5999999999863</c:v>
                </c:pt>
                <c:pt idx="638">
                  <c:v>1148.3999999999862</c:v>
                </c:pt>
                <c:pt idx="639">
                  <c:v>1150.1999999999862</c:v>
                </c:pt>
                <c:pt idx="640">
                  <c:v>1151.9999999999861</c:v>
                </c:pt>
                <c:pt idx="641">
                  <c:v>1153.7999999999861</c:v>
                </c:pt>
                <c:pt idx="642">
                  <c:v>1155.599999999986</c:v>
                </c:pt>
                <c:pt idx="643">
                  <c:v>1157.399999999986</c:v>
                </c:pt>
                <c:pt idx="644">
                  <c:v>1159.1999999999859</c:v>
                </c:pt>
                <c:pt idx="645">
                  <c:v>1160.9999999999859</c:v>
                </c:pt>
                <c:pt idx="646">
                  <c:v>1162.7999999999859</c:v>
                </c:pt>
                <c:pt idx="647">
                  <c:v>1164.5999999999858</c:v>
                </c:pt>
                <c:pt idx="648">
                  <c:v>1166.3999999999858</c:v>
                </c:pt>
                <c:pt idx="649">
                  <c:v>1168.1999999999857</c:v>
                </c:pt>
                <c:pt idx="650">
                  <c:v>1169.9999999999857</c:v>
                </c:pt>
                <c:pt idx="651">
                  <c:v>1171.7999999999856</c:v>
                </c:pt>
                <c:pt idx="652">
                  <c:v>1173.5999999999856</c:v>
                </c:pt>
                <c:pt idx="653">
                  <c:v>1175.3999999999855</c:v>
                </c:pt>
                <c:pt idx="654">
                  <c:v>1177.1999999999855</c:v>
                </c:pt>
                <c:pt idx="655">
                  <c:v>1178.9999999999854</c:v>
                </c:pt>
                <c:pt idx="656">
                  <c:v>1180.7999999999854</c:v>
                </c:pt>
                <c:pt idx="657">
                  <c:v>1182.5999999999854</c:v>
                </c:pt>
                <c:pt idx="658">
                  <c:v>1184.3999999999853</c:v>
                </c:pt>
                <c:pt idx="659">
                  <c:v>1186.1999999999853</c:v>
                </c:pt>
                <c:pt idx="660">
                  <c:v>1187.9999999999852</c:v>
                </c:pt>
                <c:pt idx="661">
                  <c:v>1189.7999999999852</c:v>
                </c:pt>
                <c:pt idx="662">
                  <c:v>1191.5999999999851</c:v>
                </c:pt>
                <c:pt idx="663">
                  <c:v>1193.3999999999851</c:v>
                </c:pt>
                <c:pt idx="664">
                  <c:v>1195.199999999985</c:v>
                </c:pt>
                <c:pt idx="665">
                  <c:v>1196.999999999985</c:v>
                </c:pt>
                <c:pt idx="666">
                  <c:v>1198.7999999999849</c:v>
                </c:pt>
                <c:pt idx="667">
                  <c:v>1200.5999999999849</c:v>
                </c:pt>
                <c:pt idx="668">
                  <c:v>1202.3999999999849</c:v>
                </c:pt>
                <c:pt idx="669">
                  <c:v>1204.1999999999848</c:v>
                </c:pt>
                <c:pt idx="670">
                  <c:v>1205.9999999999848</c:v>
                </c:pt>
                <c:pt idx="671">
                  <c:v>1207.7999999999847</c:v>
                </c:pt>
                <c:pt idx="672">
                  <c:v>1209.5999999999847</c:v>
                </c:pt>
                <c:pt idx="673">
                  <c:v>1211.3999999999846</c:v>
                </c:pt>
                <c:pt idx="674">
                  <c:v>1213.1999999999846</c:v>
                </c:pt>
                <c:pt idx="675">
                  <c:v>1214.9999999999845</c:v>
                </c:pt>
                <c:pt idx="676">
                  <c:v>1216.7999999999845</c:v>
                </c:pt>
                <c:pt idx="677">
                  <c:v>1218.5999999999844</c:v>
                </c:pt>
                <c:pt idx="678">
                  <c:v>1220.3999999999844</c:v>
                </c:pt>
                <c:pt idx="679">
                  <c:v>1222.1999999999844</c:v>
                </c:pt>
                <c:pt idx="680">
                  <c:v>1223.9999999999843</c:v>
                </c:pt>
                <c:pt idx="681">
                  <c:v>1225.7999999999843</c:v>
                </c:pt>
                <c:pt idx="682">
                  <c:v>1227.5999999999842</c:v>
                </c:pt>
                <c:pt idx="683">
                  <c:v>1229.3999999999842</c:v>
                </c:pt>
                <c:pt idx="684">
                  <c:v>1231.1999999999841</c:v>
                </c:pt>
                <c:pt idx="685">
                  <c:v>1232.9999999999841</c:v>
                </c:pt>
                <c:pt idx="686">
                  <c:v>1234.799999999984</c:v>
                </c:pt>
                <c:pt idx="687">
                  <c:v>1236.599999999984</c:v>
                </c:pt>
                <c:pt idx="688">
                  <c:v>1238.3999999999839</c:v>
                </c:pt>
                <c:pt idx="689">
                  <c:v>1240.1999999999839</c:v>
                </c:pt>
                <c:pt idx="690">
                  <c:v>1241.9999999999839</c:v>
                </c:pt>
                <c:pt idx="691">
                  <c:v>1243.7999999999838</c:v>
                </c:pt>
                <c:pt idx="692">
                  <c:v>1245.5999999999838</c:v>
                </c:pt>
                <c:pt idx="693">
                  <c:v>1247.3999999999837</c:v>
                </c:pt>
                <c:pt idx="694">
                  <c:v>1249.1999999999837</c:v>
                </c:pt>
                <c:pt idx="695">
                  <c:v>1250.9999999999836</c:v>
                </c:pt>
                <c:pt idx="696">
                  <c:v>1252.7999999999836</c:v>
                </c:pt>
                <c:pt idx="697">
                  <c:v>1254.5999999999835</c:v>
                </c:pt>
                <c:pt idx="698">
                  <c:v>1256.3999999999835</c:v>
                </c:pt>
                <c:pt idx="699">
                  <c:v>1258.1999999999834</c:v>
                </c:pt>
                <c:pt idx="700">
                  <c:v>1259.9999999999834</c:v>
                </c:pt>
                <c:pt idx="701">
                  <c:v>1261.7999999999834</c:v>
                </c:pt>
                <c:pt idx="702">
                  <c:v>1263.5999999999833</c:v>
                </c:pt>
                <c:pt idx="703">
                  <c:v>1265.3999999999833</c:v>
                </c:pt>
                <c:pt idx="704">
                  <c:v>1267.1999999999832</c:v>
                </c:pt>
                <c:pt idx="705">
                  <c:v>1268.9999999999832</c:v>
                </c:pt>
                <c:pt idx="706">
                  <c:v>1270.7999999999831</c:v>
                </c:pt>
                <c:pt idx="707">
                  <c:v>1272.5999999999831</c:v>
                </c:pt>
                <c:pt idx="708">
                  <c:v>1274.399999999983</c:v>
                </c:pt>
                <c:pt idx="709">
                  <c:v>1276.199999999983</c:v>
                </c:pt>
                <c:pt idx="710">
                  <c:v>1277.9999999999829</c:v>
                </c:pt>
                <c:pt idx="711">
                  <c:v>1279.7999999999829</c:v>
                </c:pt>
                <c:pt idx="712">
                  <c:v>1281.5999999999829</c:v>
                </c:pt>
                <c:pt idx="713">
                  <c:v>1283.3999999999828</c:v>
                </c:pt>
                <c:pt idx="714">
                  <c:v>1285.1999999999828</c:v>
                </c:pt>
                <c:pt idx="715">
                  <c:v>1286.9999999999827</c:v>
                </c:pt>
                <c:pt idx="716">
                  <c:v>1288.7999999999827</c:v>
                </c:pt>
                <c:pt idx="717">
                  <c:v>1290.5999999999826</c:v>
                </c:pt>
                <c:pt idx="718">
                  <c:v>1292.3999999999826</c:v>
                </c:pt>
                <c:pt idx="719">
                  <c:v>1294.1999999999825</c:v>
                </c:pt>
                <c:pt idx="720">
                  <c:v>1295.9999999999825</c:v>
                </c:pt>
                <c:pt idx="721">
                  <c:v>1297.7999999999824</c:v>
                </c:pt>
                <c:pt idx="722">
                  <c:v>1299.5999999999824</c:v>
                </c:pt>
                <c:pt idx="723">
                  <c:v>1301.3999999999824</c:v>
                </c:pt>
                <c:pt idx="724">
                  <c:v>1303.1999999999823</c:v>
                </c:pt>
                <c:pt idx="725">
                  <c:v>1304.9999999999823</c:v>
                </c:pt>
                <c:pt idx="726">
                  <c:v>1306.7999999999822</c:v>
                </c:pt>
                <c:pt idx="727">
                  <c:v>1308.5999999999822</c:v>
                </c:pt>
                <c:pt idx="728">
                  <c:v>1310.3999999999821</c:v>
                </c:pt>
                <c:pt idx="729">
                  <c:v>1312.1999999999821</c:v>
                </c:pt>
                <c:pt idx="730">
                  <c:v>1313.999999999982</c:v>
                </c:pt>
                <c:pt idx="731">
                  <c:v>1315.799999999982</c:v>
                </c:pt>
                <c:pt idx="732">
                  <c:v>1317.5999999999819</c:v>
                </c:pt>
                <c:pt idx="733">
                  <c:v>1319.3999999999819</c:v>
                </c:pt>
                <c:pt idx="734">
                  <c:v>1321.1999999999819</c:v>
                </c:pt>
                <c:pt idx="735">
                  <c:v>1322.9999999999818</c:v>
                </c:pt>
                <c:pt idx="736">
                  <c:v>1324.7999999999818</c:v>
                </c:pt>
                <c:pt idx="737">
                  <c:v>1326.5999999999817</c:v>
                </c:pt>
                <c:pt idx="738">
                  <c:v>1328.3999999999817</c:v>
                </c:pt>
                <c:pt idx="739">
                  <c:v>1330.1999999999816</c:v>
                </c:pt>
                <c:pt idx="740">
                  <c:v>1331.9999999999816</c:v>
                </c:pt>
                <c:pt idx="741">
                  <c:v>1333.7999999999815</c:v>
                </c:pt>
                <c:pt idx="742">
                  <c:v>1335.5999999999815</c:v>
                </c:pt>
                <c:pt idx="743">
                  <c:v>1337.3999999999814</c:v>
                </c:pt>
                <c:pt idx="744">
                  <c:v>1339.1999999999814</c:v>
                </c:pt>
                <c:pt idx="745">
                  <c:v>1340.9999999999814</c:v>
                </c:pt>
                <c:pt idx="746">
                  <c:v>1342.7999999999813</c:v>
                </c:pt>
                <c:pt idx="747">
                  <c:v>1344.5999999999813</c:v>
                </c:pt>
                <c:pt idx="748">
                  <c:v>1346.3999999999812</c:v>
                </c:pt>
                <c:pt idx="749">
                  <c:v>1348.1999999999812</c:v>
                </c:pt>
                <c:pt idx="750">
                  <c:v>1349.9999999999811</c:v>
                </c:pt>
                <c:pt idx="751">
                  <c:v>1351.7999999999811</c:v>
                </c:pt>
                <c:pt idx="752">
                  <c:v>1353.599999999981</c:v>
                </c:pt>
                <c:pt idx="753">
                  <c:v>1355.399999999981</c:v>
                </c:pt>
                <c:pt idx="754">
                  <c:v>1357.1999999999809</c:v>
                </c:pt>
                <c:pt idx="755">
                  <c:v>1358.9999999999809</c:v>
                </c:pt>
                <c:pt idx="756">
                  <c:v>1360.7999999999809</c:v>
                </c:pt>
                <c:pt idx="757">
                  <c:v>1362.5999999999808</c:v>
                </c:pt>
                <c:pt idx="758">
                  <c:v>1364.3999999999808</c:v>
                </c:pt>
                <c:pt idx="759">
                  <c:v>1366.1999999999807</c:v>
                </c:pt>
                <c:pt idx="760">
                  <c:v>1367.9999999999807</c:v>
                </c:pt>
                <c:pt idx="761">
                  <c:v>1369.7999999999806</c:v>
                </c:pt>
                <c:pt idx="762">
                  <c:v>1371.5999999999806</c:v>
                </c:pt>
                <c:pt idx="763">
                  <c:v>1373.3999999999805</c:v>
                </c:pt>
                <c:pt idx="764">
                  <c:v>1375.1999999999805</c:v>
                </c:pt>
                <c:pt idx="765">
                  <c:v>1376.9999999999804</c:v>
                </c:pt>
                <c:pt idx="766">
                  <c:v>1378.7999999999804</c:v>
                </c:pt>
                <c:pt idx="767">
                  <c:v>1380.5999999999804</c:v>
                </c:pt>
                <c:pt idx="768">
                  <c:v>1382.3999999999803</c:v>
                </c:pt>
                <c:pt idx="769">
                  <c:v>1384.1999999999803</c:v>
                </c:pt>
                <c:pt idx="770">
                  <c:v>1385.9999999999802</c:v>
                </c:pt>
                <c:pt idx="771">
                  <c:v>1387.7999999999802</c:v>
                </c:pt>
                <c:pt idx="772">
                  <c:v>1389.5999999999801</c:v>
                </c:pt>
                <c:pt idx="773">
                  <c:v>1391.3999999999801</c:v>
                </c:pt>
                <c:pt idx="774">
                  <c:v>1393.19999999998</c:v>
                </c:pt>
                <c:pt idx="775">
                  <c:v>1394.99999999998</c:v>
                </c:pt>
                <c:pt idx="776">
                  <c:v>1396.7999999999799</c:v>
                </c:pt>
                <c:pt idx="777">
                  <c:v>1398.5999999999799</c:v>
                </c:pt>
                <c:pt idx="778">
                  <c:v>1400.3999999999799</c:v>
                </c:pt>
                <c:pt idx="779">
                  <c:v>1402.1999999999798</c:v>
                </c:pt>
                <c:pt idx="780">
                  <c:v>1403.9999999999798</c:v>
                </c:pt>
                <c:pt idx="781">
                  <c:v>1405.7999999999797</c:v>
                </c:pt>
                <c:pt idx="782">
                  <c:v>1407.5999999999797</c:v>
                </c:pt>
                <c:pt idx="783">
                  <c:v>1409.3999999999796</c:v>
                </c:pt>
                <c:pt idx="784">
                  <c:v>1411.1999999999796</c:v>
                </c:pt>
                <c:pt idx="785">
                  <c:v>1412.9999999999795</c:v>
                </c:pt>
                <c:pt idx="786">
                  <c:v>1414.7999999999795</c:v>
                </c:pt>
                <c:pt idx="787">
                  <c:v>1416.5999999999794</c:v>
                </c:pt>
                <c:pt idx="788">
                  <c:v>1418.3999999999794</c:v>
                </c:pt>
                <c:pt idx="789">
                  <c:v>1420.1999999999794</c:v>
                </c:pt>
                <c:pt idx="790">
                  <c:v>1421.9999999999793</c:v>
                </c:pt>
                <c:pt idx="791">
                  <c:v>1423.7999999999793</c:v>
                </c:pt>
                <c:pt idx="792">
                  <c:v>1425.5999999999792</c:v>
                </c:pt>
                <c:pt idx="793">
                  <c:v>1427.3999999999792</c:v>
                </c:pt>
                <c:pt idx="794">
                  <c:v>1429.1999999999791</c:v>
                </c:pt>
                <c:pt idx="795">
                  <c:v>1430.9999999999791</c:v>
                </c:pt>
                <c:pt idx="796">
                  <c:v>1432.799999999979</c:v>
                </c:pt>
                <c:pt idx="797">
                  <c:v>1434.599999999979</c:v>
                </c:pt>
                <c:pt idx="798">
                  <c:v>1436.3999999999789</c:v>
                </c:pt>
                <c:pt idx="799">
                  <c:v>1438.1999999999789</c:v>
                </c:pt>
                <c:pt idx="800">
                  <c:v>1439.9999999999789</c:v>
                </c:pt>
                <c:pt idx="801">
                  <c:v>1441.7999999999788</c:v>
                </c:pt>
                <c:pt idx="802">
                  <c:v>1443.5999999999788</c:v>
                </c:pt>
                <c:pt idx="803">
                  <c:v>1445.3999999999787</c:v>
                </c:pt>
                <c:pt idx="804">
                  <c:v>1447.1999999999787</c:v>
                </c:pt>
                <c:pt idx="805">
                  <c:v>1448.9999999999786</c:v>
                </c:pt>
                <c:pt idx="806">
                  <c:v>1450.7999999999786</c:v>
                </c:pt>
                <c:pt idx="807">
                  <c:v>1452.5999999999785</c:v>
                </c:pt>
                <c:pt idx="808">
                  <c:v>1454.3999999999785</c:v>
                </c:pt>
                <c:pt idx="809">
                  <c:v>1456.1999999999784</c:v>
                </c:pt>
                <c:pt idx="810">
                  <c:v>1457.9999999999784</c:v>
                </c:pt>
                <c:pt idx="811">
                  <c:v>1459.7999999999784</c:v>
                </c:pt>
                <c:pt idx="812">
                  <c:v>1461.5999999999783</c:v>
                </c:pt>
                <c:pt idx="813">
                  <c:v>1463.3999999999783</c:v>
                </c:pt>
                <c:pt idx="814">
                  <c:v>1465.1999999999782</c:v>
                </c:pt>
                <c:pt idx="815">
                  <c:v>1466.9999999999782</c:v>
                </c:pt>
                <c:pt idx="816">
                  <c:v>1468.7999999999781</c:v>
                </c:pt>
                <c:pt idx="817">
                  <c:v>1470.5999999999781</c:v>
                </c:pt>
                <c:pt idx="818">
                  <c:v>1472.399999999978</c:v>
                </c:pt>
                <c:pt idx="819">
                  <c:v>1474.199999999978</c:v>
                </c:pt>
                <c:pt idx="820">
                  <c:v>1475.9999999999779</c:v>
                </c:pt>
                <c:pt idx="821">
                  <c:v>1477.7999999999779</c:v>
                </c:pt>
                <c:pt idx="822">
                  <c:v>1479.5999999999779</c:v>
                </c:pt>
                <c:pt idx="823">
                  <c:v>1481.3999999999778</c:v>
                </c:pt>
                <c:pt idx="824">
                  <c:v>1483.1999999999778</c:v>
                </c:pt>
                <c:pt idx="825">
                  <c:v>1484.9999999999777</c:v>
                </c:pt>
                <c:pt idx="826">
                  <c:v>1486.7999999999777</c:v>
                </c:pt>
                <c:pt idx="827">
                  <c:v>1488.5999999999776</c:v>
                </c:pt>
                <c:pt idx="828">
                  <c:v>1490.3999999999776</c:v>
                </c:pt>
                <c:pt idx="829">
                  <c:v>1492.1999999999775</c:v>
                </c:pt>
                <c:pt idx="830">
                  <c:v>1493.9999999999775</c:v>
                </c:pt>
                <c:pt idx="831">
                  <c:v>1495.7999999999774</c:v>
                </c:pt>
                <c:pt idx="832">
                  <c:v>1497.5999999999774</c:v>
                </c:pt>
                <c:pt idx="833">
                  <c:v>1499.3999999999774</c:v>
                </c:pt>
                <c:pt idx="834">
                  <c:v>1501.1999999999773</c:v>
                </c:pt>
                <c:pt idx="835">
                  <c:v>1502.9999999999773</c:v>
                </c:pt>
                <c:pt idx="836">
                  <c:v>1504.7999999999772</c:v>
                </c:pt>
                <c:pt idx="837">
                  <c:v>1506.5999999999772</c:v>
                </c:pt>
                <c:pt idx="838">
                  <c:v>1508.3999999999771</c:v>
                </c:pt>
                <c:pt idx="839">
                  <c:v>1510.1999999999771</c:v>
                </c:pt>
                <c:pt idx="840">
                  <c:v>1511.999999999977</c:v>
                </c:pt>
                <c:pt idx="841">
                  <c:v>1513.799999999977</c:v>
                </c:pt>
                <c:pt idx="842">
                  <c:v>1515.5999999999769</c:v>
                </c:pt>
                <c:pt idx="843">
                  <c:v>1517.3999999999769</c:v>
                </c:pt>
                <c:pt idx="844">
                  <c:v>1519.1999999999769</c:v>
                </c:pt>
                <c:pt idx="845">
                  <c:v>1520.9999999999768</c:v>
                </c:pt>
                <c:pt idx="846">
                  <c:v>1522.7999999999768</c:v>
                </c:pt>
                <c:pt idx="847">
                  <c:v>1524.5999999999767</c:v>
                </c:pt>
                <c:pt idx="848">
                  <c:v>1526.3999999999767</c:v>
                </c:pt>
                <c:pt idx="849">
                  <c:v>1528.1999999999766</c:v>
                </c:pt>
                <c:pt idx="850">
                  <c:v>1529.9999999999766</c:v>
                </c:pt>
                <c:pt idx="851">
                  <c:v>1531.7999999999765</c:v>
                </c:pt>
                <c:pt idx="852">
                  <c:v>1533.5999999999765</c:v>
                </c:pt>
                <c:pt idx="853">
                  <c:v>1535.3999999999764</c:v>
                </c:pt>
                <c:pt idx="854">
                  <c:v>1537.1999999999764</c:v>
                </c:pt>
                <c:pt idx="855">
                  <c:v>1538.9999999999764</c:v>
                </c:pt>
                <c:pt idx="856">
                  <c:v>1540.7999999999763</c:v>
                </c:pt>
                <c:pt idx="857">
                  <c:v>1542.5999999999763</c:v>
                </c:pt>
                <c:pt idx="858">
                  <c:v>1544.3999999999762</c:v>
                </c:pt>
                <c:pt idx="859">
                  <c:v>1546.1999999999762</c:v>
                </c:pt>
                <c:pt idx="860">
                  <c:v>1547.9999999999761</c:v>
                </c:pt>
                <c:pt idx="861">
                  <c:v>1549.7999999999761</c:v>
                </c:pt>
                <c:pt idx="862">
                  <c:v>1551.599999999976</c:v>
                </c:pt>
                <c:pt idx="863">
                  <c:v>1553.399999999976</c:v>
                </c:pt>
                <c:pt idx="864">
                  <c:v>1555.1999999999759</c:v>
                </c:pt>
                <c:pt idx="865">
                  <c:v>1556.9999999999759</c:v>
                </c:pt>
                <c:pt idx="866">
                  <c:v>1558.7999999999759</c:v>
                </c:pt>
                <c:pt idx="867">
                  <c:v>1560.5999999999758</c:v>
                </c:pt>
                <c:pt idx="868">
                  <c:v>1562.3999999999758</c:v>
                </c:pt>
                <c:pt idx="869">
                  <c:v>1564.1999999999757</c:v>
                </c:pt>
                <c:pt idx="870">
                  <c:v>1565.9999999999757</c:v>
                </c:pt>
                <c:pt idx="871">
                  <c:v>1567.7999999999756</c:v>
                </c:pt>
                <c:pt idx="872">
                  <c:v>1569.5999999999756</c:v>
                </c:pt>
                <c:pt idx="873">
                  <c:v>1571.3999999999755</c:v>
                </c:pt>
                <c:pt idx="874">
                  <c:v>1573.1999999999755</c:v>
                </c:pt>
                <c:pt idx="875">
                  <c:v>1574.9999999999754</c:v>
                </c:pt>
                <c:pt idx="876">
                  <c:v>1576.7999999999754</c:v>
                </c:pt>
                <c:pt idx="877">
                  <c:v>1578.5999999999754</c:v>
                </c:pt>
                <c:pt idx="878">
                  <c:v>1580.3999999999753</c:v>
                </c:pt>
                <c:pt idx="879">
                  <c:v>1582.1999999999753</c:v>
                </c:pt>
                <c:pt idx="880">
                  <c:v>1583.9999999999752</c:v>
                </c:pt>
                <c:pt idx="881">
                  <c:v>1585.7999999999752</c:v>
                </c:pt>
                <c:pt idx="882">
                  <c:v>1587.5999999999751</c:v>
                </c:pt>
                <c:pt idx="883">
                  <c:v>1589.3999999999751</c:v>
                </c:pt>
                <c:pt idx="884">
                  <c:v>1591.199999999975</c:v>
                </c:pt>
                <c:pt idx="885">
                  <c:v>1592.999999999975</c:v>
                </c:pt>
                <c:pt idx="886">
                  <c:v>1594.7999999999749</c:v>
                </c:pt>
                <c:pt idx="887">
                  <c:v>1596.5999999999749</c:v>
                </c:pt>
                <c:pt idx="888">
                  <c:v>1598.3999999999749</c:v>
                </c:pt>
                <c:pt idx="889">
                  <c:v>1600.1999999999748</c:v>
                </c:pt>
                <c:pt idx="890">
                  <c:v>1601.9999999999748</c:v>
                </c:pt>
                <c:pt idx="891">
                  <c:v>1603.7999999999747</c:v>
                </c:pt>
                <c:pt idx="892">
                  <c:v>1605.5999999999747</c:v>
                </c:pt>
                <c:pt idx="893">
                  <c:v>1607.3999999999746</c:v>
                </c:pt>
                <c:pt idx="894">
                  <c:v>1609.1999999999746</c:v>
                </c:pt>
                <c:pt idx="895">
                  <c:v>1610.9999999999745</c:v>
                </c:pt>
                <c:pt idx="896">
                  <c:v>1612.7999999999745</c:v>
                </c:pt>
                <c:pt idx="897">
                  <c:v>1614.5999999999744</c:v>
                </c:pt>
                <c:pt idx="898">
                  <c:v>1616.3999999999744</c:v>
                </c:pt>
                <c:pt idx="899">
                  <c:v>1618.1999999999744</c:v>
                </c:pt>
                <c:pt idx="900">
                  <c:v>1619.9999999999743</c:v>
                </c:pt>
                <c:pt idx="901">
                  <c:v>1621.7999999999743</c:v>
                </c:pt>
                <c:pt idx="902">
                  <c:v>1623.5999999999742</c:v>
                </c:pt>
                <c:pt idx="903">
                  <c:v>1625.3999999999742</c:v>
                </c:pt>
                <c:pt idx="904">
                  <c:v>1627.1999999999741</c:v>
                </c:pt>
                <c:pt idx="905">
                  <c:v>1628.9999999999741</c:v>
                </c:pt>
                <c:pt idx="906">
                  <c:v>1630.799999999974</c:v>
                </c:pt>
                <c:pt idx="907">
                  <c:v>1632.599999999974</c:v>
                </c:pt>
                <c:pt idx="908">
                  <c:v>1634.3999999999739</c:v>
                </c:pt>
                <c:pt idx="909">
                  <c:v>1636.1999999999739</c:v>
                </c:pt>
                <c:pt idx="910">
                  <c:v>1637.9999999999739</c:v>
                </c:pt>
                <c:pt idx="911">
                  <c:v>1639.7999999999738</c:v>
                </c:pt>
                <c:pt idx="912">
                  <c:v>1641.5999999999738</c:v>
                </c:pt>
                <c:pt idx="913">
                  <c:v>1643.3999999999737</c:v>
                </c:pt>
                <c:pt idx="914">
                  <c:v>1645.1999999999737</c:v>
                </c:pt>
                <c:pt idx="915">
                  <c:v>1646.9999999999736</c:v>
                </c:pt>
                <c:pt idx="916">
                  <c:v>1648.7999999999736</c:v>
                </c:pt>
                <c:pt idx="917">
                  <c:v>1650.5999999999735</c:v>
                </c:pt>
                <c:pt idx="918">
                  <c:v>1652.3999999999735</c:v>
                </c:pt>
                <c:pt idx="919">
                  <c:v>1654.1999999999734</c:v>
                </c:pt>
                <c:pt idx="920">
                  <c:v>1655.9999999999734</c:v>
                </c:pt>
                <c:pt idx="921">
                  <c:v>1657.7999999999734</c:v>
                </c:pt>
                <c:pt idx="922">
                  <c:v>1659.5999999999733</c:v>
                </c:pt>
                <c:pt idx="923">
                  <c:v>1661.3999999999733</c:v>
                </c:pt>
                <c:pt idx="924">
                  <c:v>1663.1999999999732</c:v>
                </c:pt>
                <c:pt idx="925">
                  <c:v>1664.9999999999732</c:v>
                </c:pt>
                <c:pt idx="926">
                  <c:v>1666.7999999999731</c:v>
                </c:pt>
                <c:pt idx="927">
                  <c:v>1668.5999999999731</c:v>
                </c:pt>
                <c:pt idx="928">
                  <c:v>1670.399999999973</c:v>
                </c:pt>
                <c:pt idx="929">
                  <c:v>1672.199999999973</c:v>
                </c:pt>
                <c:pt idx="930">
                  <c:v>1673.9999999999729</c:v>
                </c:pt>
                <c:pt idx="931">
                  <c:v>1675.7999999999729</c:v>
                </c:pt>
                <c:pt idx="932">
                  <c:v>1677.5999999999729</c:v>
                </c:pt>
                <c:pt idx="933">
                  <c:v>1679.3999999999728</c:v>
                </c:pt>
                <c:pt idx="934">
                  <c:v>1681.1999999999728</c:v>
                </c:pt>
                <c:pt idx="935">
                  <c:v>1682.9999999999727</c:v>
                </c:pt>
                <c:pt idx="936">
                  <c:v>1684.7999999999727</c:v>
                </c:pt>
                <c:pt idx="937">
                  <c:v>1686.5999999999726</c:v>
                </c:pt>
                <c:pt idx="938">
                  <c:v>1688.3999999999726</c:v>
                </c:pt>
                <c:pt idx="939">
                  <c:v>1690.1999999999725</c:v>
                </c:pt>
                <c:pt idx="940">
                  <c:v>1691.9999999999725</c:v>
                </c:pt>
                <c:pt idx="941">
                  <c:v>1693.7999999999724</c:v>
                </c:pt>
                <c:pt idx="942">
                  <c:v>1695.5999999999724</c:v>
                </c:pt>
                <c:pt idx="943">
                  <c:v>1697.3999999999724</c:v>
                </c:pt>
                <c:pt idx="944">
                  <c:v>1699.1999999999723</c:v>
                </c:pt>
                <c:pt idx="945">
                  <c:v>1700.9999999999723</c:v>
                </c:pt>
                <c:pt idx="946">
                  <c:v>1702.7999999999722</c:v>
                </c:pt>
                <c:pt idx="947">
                  <c:v>1704.5999999999722</c:v>
                </c:pt>
                <c:pt idx="948">
                  <c:v>1706.3999999999721</c:v>
                </c:pt>
                <c:pt idx="949">
                  <c:v>1708.1999999999721</c:v>
                </c:pt>
                <c:pt idx="950">
                  <c:v>1709.999999999972</c:v>
                </c:pt>
                <c:pt idx="951">
                  <c:v>1711.799999999972</c:v>
                </c:pt>
                <c:pt idx="952">
                  <c:v>1713.5999999999719</c:v>
                </c:pt>
                <c:pt idx="953">
                  <c:v>1715.3999999999719</c:v>
                </c:pt>
                <c:pt idx="954">
                  <c:v>1717.1999999999719</c:v>
                </c:pt>
                <c:pt idx="955">
                  <c:v>1718.9999999999718</c:v>
                </c:pt>
                <c:pt idx="956">
                  <c:v>1720.7999999999718</c:v>
                </c:pt>
                <c:pt idx="957">
                  <c:v>1722.5999999999717</c:v>
                </c:pt>
                <c:pt idx="958">
                  <c:v>1724.3999999999717</c:v>
                </c:pt>
                <c:pt idx="959">
                  <c:v>1726.1999999999716</c:v>
                </c:pt>
                <c:pt idx="960">
                  <c:v>1727.9999999999716</c:v>
                </c:pt>
                <c:pt idx="961">
                  <c:v>1729.7999999999715</c:v>
                </c:pt>
                <c:pt idx="962">
                  <c:v>1731.5999999999715</c:v>
                </c:pt>
                <c:pt idx="963">
                  <c:v>1733.3999999999714</c:v>
                </c:pt>
                <c:pt idx="964">
                  <c:v>1735.1999999999714</c:v>
                </c:pt>
                <c:pt idx="965">
                  <c:v>1736.9999999999714</c:v>
                </c:pt>
                <c:pt idx="966">
                  <c:v>1738.7999999999713</c:v>
                </c:pt>
                <c:pt idx="967">
                  <c:v>1740.5999999999713</c:v>
                </c:pt>
                <c:pt idx="968">
                  <c:v>1742.3999999999712</c:v>
                </c:pt>
                <c:pt idx="969">
                  <c:v>1744.1999999999712</c:v>
                </c:pt>
                <c:pt idx="970">
                  <c:v>1745.9999999999711</c:v>
                </c:pt>
                <c:pt idx="971">
                  <c:v>1747.7999999999711</c:v>
                </c:pt>
                <c:pt idx="972">
                  <c:v>1749.599999999971</c:v>
                </c:pt>
                <c:pt idx="973">
                  <c:v>1751.399999999971</c:v>
                </c:pt>
                <c:pt idx="974">
                  <c:v>1753.1999999999709</c:v>
                </c:pt>
                <c:pt idx="975">
                  <c:v>1754.9999999999709</c:v>
                </c:pt>
                <c:pt idx="976">
                  <c:v>1756.7999999999709</c:v>
                </c:pt>
                <c:pt idx="977">
                  <c:v>1758.5999999999708</c:v>
                </c:pt>
                <c:pt idx="978">
                  <c:v>1760.3999999999708</c:v>
                </c:pt>
                <c:pt idx="979">
                  <c:v>1762.1999999999707</c:v>
                </c:pt>
                <c:pt idx="980">
                  <c:v>1763.9999999999707</c:v>
                </c:pt>
                <c:pt idx="981">
                  <c:v>1765.7999999999706</c:v>
                </c:pt>
                <c:pt idx="982">
                  <c:v>1767.5999999999706</c:v>
                </c:pt>
                <c:pt idx="983">
                  <c:v>1769.3999999999705</c:v>
                </c:pt>
                <c:pt idx="984">
                  <c:v>1771.1999999999705</c:v>
                </c:pt>
                <c:pt idx="985">
                  <c:v>1772.9999999999704</c:v>
                </c:pt>
                <c:pt idx="986">
                  <c:v>1774.7999999999704</c:v>
                </c:pt>
                <c:pt idx="987">
                  <c:v>1776.5999999999704</c:v>
                </c:pt>
                <c:pt idx="988">
                  <c:v>1778.3999999999703</c:v>
                </c:pt>
                <c:pt idx="989">
                  <c:v>1780.1999999999703</c:v>
                </c:pt>
                <c:pt idx="990">
                  <c:v>1781.9999999999702</c:v>
                </c:pt>
                <c:pt idx="991">
                  <c:v>1783.7999999999702</c:v>
                </c:pt>
                <c:pt idx="992">
                  <c:v>1785.5999999999701</c:v>
                </c:pt>
                <c:pt idx="993">
                  <c:v>1787.3999999999701</c:v>
                </c:pt>
                <c:pt idx="994">
                  <c:v>1789.19999999997</c:v>
                </c:pt>
                <c:pt idx="995">
                  <c:v>1790.99999999997</c:v>
                </c:pt>
                <c:pt idx="996">
                  <c:v>1792.7999999999699</c:v>
                </c:pt>
                <c:pt idx="997">
                  <c:v>1794.5999999999699</c:v>
                </c:pt>
                <c:pt idx="998">
                  <c:v>1796.3999999999699</c:v>
                </c:pt>
                <c:pt idx="999">
                  <c:v>1798.1999999999698</c:v>
                </c:pt>
                <c:pt idx="1000">
                  <c:v>1799.9999999999698</c:v>
                </c:pt>
              </c:numCache>
            </c:numRef>
          </c:cat>
          <c:val>
            <c:numRef>
              <c:f>Calcs!$C$1:$C$1001</c:f>
              <c:numCache>
                <c:formatCode>0.0</c:formatCode>
                <c:ptCount val="1001"/>
                <c:pt idx="0">
                  <c:v>40</c:v>
                </c:pt>
                <c:pt idx="1">
                  <c:v>40.498752080731769</c:v>
                </c:pt>
                <c:pt idx="2">
                  <c:v>40.995016625083188</c:v>
                </c:pt>
                <c:pt idx="3">
                  <c:v>41.488806039693735</c:v>
                </c:pt>
                <c:pt idx="4">
                  <c:v>41.980132669324476</c:v>
                </c:pt>
                <c:pt idx="5">
                  <c:v>42.469008797166737</c:v>
                </c:pt>
                <c:pt idx="6">
                  <c:v>42.955446645149188</c:v>
                </c:pt>
                <c:pt idx="7">
                  <c:v>43.439458374243351</c:v>
                </c:pt>
                <c:pt idx="8">
                  <c:v>43.921056084767685</c:v>
                </c:pt>
                <c:pt idx="9">
                  <c:v>44.400251816690016</c:v>
                </c:pt>
                <c:pt idx="10">
                  <c:v>44.877057549928601</c:v>
                </c:pt>
                <c:pt idx="11">
                  <c:v>45.351485204651617</c:v>
                </c:pt>
                <c:pt idx="12">
                  <c:v>45.823546641575128</c:v>
                </c:pt>
                <c:pt idx="13">
                  <c:v>46.293253662259659</c:v>
                </c:pt>
                <c:pt idx="14">
                  <c:v>46.760618009405185</c:v>
                </c:pt>
                <c:pt idx="15">
                  <c:v>47.225651367144714</c:v>
                </c:pt>
                <c:pt idx="16">
                  <c:v>47.688365361336423</c:v>
                </c:pt>
                <c:pt idx="17">
                  <c:v>48.148771559854261</c:v>
                </c:pt>
                <c:pt idx="18">
                  <c:v>48.606881472877177</c:v>
                </c:pt>
                <c:pt idx="19">
                  <c:v>49.062706553176859</c:v>
                </c:pt>
                <c:pt idx="20">
                  <c:v>49.516258196404053</c:v>
                </c:pt>
                <c:pt idx="21">
                  <c:v>49.967547741373437</c:v>
                </c:pt>
                <c:pt idx="22">
                  <c:v>50.416586470347177</c:v>
                </c:pt>
                <c:pt idx="23">
                  <c:v>50.863385609316857</c:v>
                </c:pt>
                <c:pt idx="24">
                  <c:v>51.307956328284241</c:v>
                </c:pt>
                <c:pt idx="25">
                  <c:v>51.750309741540455</c:v>
                </c:pt>
                <c:pt idx="26">
                  <c:v>52.190456907943855</c:v>
                </c:pt>
                <c:pt idx="27">
                  <c:v>52.628408831196545</c:v>
                </c:pt>
                <c:pt idx="28">
                  <c:v>53.064176460119413</c:v>
                </c:pt>
                <c:pt idx="29">
                  <c:v>53.497770688925868</c:v>
                </c:pt>
                <c:pt idx="30">
                  <c:v>53.929202357494205</c:v>
                </c:pt>
                <c:pt idx="31">
                  <c:v>54.358482251638634</c:v>
                </c:pt>
                <c:pt idx="32">
                  <c:v>54.785621103378858</c:v>
                </c:pt>
                <c:pt idx="33">
                  <c:v>55.210629591208416</c:v>
                </c:pt>
                <c:pt idx="34">
                  <c:v>55.633518340361618</c:v>
                </c:pt>
                <c:pt idx="35">
                  <c:v>56.054297923079254</c:v>
                </c:pt>
                <c:pt idx="36">
                  <c:v>56.472978858872793</c:v>
                </c:pt>
                <c:pt idx="37">
                  <c:v>56.889571614787428</c:v>
                </c:pt>
                <c:pt idx="38">
                  <c:v>57.304086605663755</c:v>
                </c:pt>
                <c:pt idx="39">
                  <c:v>57.71653419439815</c:v>
                </c:pt>
                <c:pt idx="40">
                  <c:v>58.126924692201811</c:v>
                </c:pt>
                <c:pt idx="41">
                  <c:v>58.535268358858524</c:v>
                </c:pt>
                <c:pt idx="42">
                  <c:v>58.941575402981286</c:v>
                </c:pt>
                <c:pt idx="43">
                  <c:v>59.345855982267302</c:v>
                </c:pt>
                <c:pt idx="44">
                  <c:v>59.748120203752137</c:v>
                </c:pt>
                <c:pt idx="45">
                  <c:v>60.148378124062283</c:v>
                </c:pt>
                <c:pt idx="46">
                  <c:v>60.546639749666582</c:v>
                </c:pt>
                <c:pt idx="47">
                  <c:v>60.942915037126426</c:v>
                </c:pt>
                <c:pt idx="48">
                  <c:v>61.337213893344639</c:v>
                </c:pt>
                <c:pt idx="49">
                  <c:v>61.729546175813162</c:v>
                </c:pt>
                <c:pt idx="50">
                  <c:v>62.119921692859492</c:v>
                </c:pt>
                <c:pt idx="51">
                  <c:v>62.508350203891894</c:v>
                </c:pt>
                <c:pt idx="52">
                  <c:v>62.894841419643356</c:v>
                </c:pt>
                <c:pt idx="53">
                  <c:v>63.279405002414407</c:v>
                </c:pt>
                <c:pt idx="54">
                  <c:v>63.662050566314662</c:v>
                </c:pt>
                <c:pt idx="55">
                  <c:v>64.042787677503128</c:v>
                </c:pt>
                <c:pt idx="56">
                  <c:v>64.421625854427433</c:v>
                </c:pt>
                <c:pt idx="57">
                  <c:v>64.798574568061724</c:v>
                </c:pt>
                <c:pt idx="58">
                  <c:v>65.173643242143456</c:v>
                </c:pt>
                <c:pt idx="59">
                  <c:v>65.546841253409042</c:v>
                </c:pt>
                <c:pt idx="60">
                  <c:v>65.918177931828183</c:v>
                </c:pt>
                <c:pt idx="61">
                  <c:v>66.287662560837191</c:v>
                </c:pt>
                <c:pt idx="62">
                  <c:v>66.655304377571056</c:v>
                </c:pt>
                <c:pt idx="63">
                  <c:v>67.0211125730943</c:v>
                </c:pt>
                <c:pt idx="64">
                  <c:v>67.385096292630891</c:v>
                </c:pt>
                <c:pt idx="65">
                  <c:v>67.74726463579276</c:v>
                </c:pt>
                <c:pt idx="66">
                  <c:v>68.107626656807355</c:v>
                </c:pt>
                <c:pt idx="67">
                  <c:v>68.466191364743977</c:v>
                </c:pt>
                <c:pt idx="68">
                  <c:v>68.822967723738998</c:v>
                </c:pt>
                <c:pt idx="69">
                  <c:v>69.177964653219988</c:v>
                </c:pt>
                <c:pt idx="70">
                  <c:v>69.531191028128632</c:v>
                </c:pt>
                <c:pt idx="71">
                  <c:v>69.882655679142729</c:v>
                </c:pt>
                <c:pt idx="72">
                  <c:v>70.232367392896862</c:v>
                </c:pt>
                <c:pt idx="73">
                  <c:v>70.58033491220209</c:v>
                </c:pt>
                <c:pt idx="74">
                  <c:v>70.926566936264507</c:v>
                </c:pt>
                <c:pt idx="75">
                  <c:v>71.271072120902758</c:v>
                </c:pt>
                <c:pt idx="76">
                  <c:v>71.613859078764392</c:v>
                </c:pt>
                <c:pt idx="77">
                  <c:v>71.954936379541223</c:v>
                </c:pt>
                <c:pt idx="78">
                  <c:v>72.29431255018352</c:v>
                </c:pt>
                <c:pt idx="79">
                  <c:v>72.631996075113221</c:v>
                </c:pt>
                <c:pt idx="80">
                  <c:v>72.967995396436066</c:v>
                </c:pt>
                <c:pt idx="81">
                  <c:v>73.302318914152551</c:v>
                </c:pt>
                <c:pt idx="82">
                  <c:v>73.634974986368064</c:v>
                </c:pt>
                <c:pt idx="83">
                  <c:v>73.965971929501706</c:v>
                </c:pt>
                <c:pt idx="84">
                  <c:v>74.295318018494328</c:v>
                </c:pt>
                <c:pt idx="85">
                  <c:v>74.623021487015279</c:v>
                </c:pt>
                <c:pt idx="86">
                  <c:v>74.949090527668346</c:v>
                </c:pt>
                <c:pt idx="87">
                  <c:v>75.273533292196547</c:v>
                </c:pt>
                <c:pt idx="88">
                  <c:v>75.596357891685869</c:v>
                </c:pt>
                <c:pt idx="89">
                  <c:v>75.917572396768122</c:v>
                </c:pt>
                <c:pt idx="90">
                  <c:v>76.237184837822682</c:v>
                </c:pt>
                <c:pt idx="91">
                  <c:v>76.555203205177179</c:v>
                </c:pt>
                <c:pt idx="92">
                  <c:v>76.871635449307419</c:v>
                </c:pt>
                <c:pt idx="93">
                  <c:v>77.186489481035935</c:v>
                </c:pt>
                <c:pt idx="94">
                  <c:v>77.499773171729942</c:v>
                </c:pt>
                <c:pt idx="95">
                  <c:v>77.811494353498006</c:v>
                </c:pt>
                <c:pt idx="96">
                  <c:v>78.121660819385937</c:v>
                </c:pt>
                <c:pt idx="97">
                  <c:v>78.430280323571509</c:v>
                </c:pt>
                <c:pt idx="98">
                  <c:v>78.73736058155842</c:v>
                </c:pt>
                <c:pt idx="99">
                  <c:v>79.042909270369094</c:v>
                </c:pt>
                <c:pt idx="100">
                  <c:v>79.346934028736683</c:v>
                </c:pt>
                <c:pt idx="101">
                  <c:v>79.649442457295976</c:v>
                </c:pt>
                <c:pt idx="102">
                  <c:v>79.950442118773452</c:v>
                </c:pt>
                <c:pt idx="103">
                  <c:v>80.24994053817629</c:v>
                </c:pt>
                <c:pt idx="104">
                  <c:v>80.5479452029806</c:v>
                </c:pt>
                <c:pt idx="105">
                  <c:v>80.844463563318527</c:v>
                </c:pt>
                <c:pt idx="106">
                  <c:v>81.139503032164527</c:v>
                </c:pt>
                <c:pt idx="107">
                  <c:v>81.433070985520658</c:v>
                </c:pt>
                <c:pt idx="108">
                  <c:v>81.725174762601071</c:v>
                </c:pt>
                <c:pt idx="109">
                  <c:v>82.015821666015398</c:v>
                </c:pt>
                <c:pt idx="110">
                  <c:v>82.305018961951376</c:v>
                </c:pt>
                <c:pt idx="111">
                  <c:v>82.592773880356447</c:v>
                </c:pt>
                <c:pt idx="112">
                  <c:v>82.879093615118563</c:v>
                </c:pt>
                <c:pt idx="113">
                  <c:v>83.163985324245999</c:v>
                </c:pt>
                <c:pt idx="114">
                  <c:v>83.447456130046348</c:v>
                </c:pt>
                <c:pt idx="115">
                  <c:v>83.729513119304485</c:v>
                </c:pt>
                <c:pt idx="116">
                  <c:v>84.010163343459851</c:v>
                </c:pt>
                <c:pt idx="117">
                  <c:v>84.289413818782663</c:v>
                </c:pt>
                <c:pt idx="118">
                  <c:v>84.567271526549348</c:v>
                </c:pt>
                <c:pt idx="119">
                  <c:v>84.843743413217084</c:v>
                </c:pt>
                <c:pt idx="120">
                  <c:v>85.118836390597409</c:v>
                </c:pt>
                <c:pt idx="121">
                  <c:v>85.392557336029114</c:v>
                </c:pt>
                <c:pt idx="122">
                  <c:v>85.66491309255008</c:v>
                </c:pt>
                <c:pt idx="123">
                  <c:v>85.935910469068403</c:v>
                </c:pt>
                <c:pt idx="124">
                  <c:v>86.205556240532616</c:v>
                </c:pt>
                <c:pt idx="125">
                  <c:v>86.473857148101047</c:v>
                </c:pt>
                <c:pt idx="126">
                  <c:v>86.740819899310338</c:v>
                </c:pt>
                <c:pt idx="127">
                  <c:v>87.006451168243217</c:v>
                </c:pt>
                <c:pt idx="128">
                  <c:v>87.270757595695216</c:v>
                </c:pt>
                <c:pt idx="129">
                  <c:v>87.533745789340784</c:v>
                </c:pt>
                <c:pt idx="130">
                  <c:v>87.795422323898464</c:v>
                </c:pt>
                <c:pt idx="131">
                  <c:v>88.055793741295261</c:v>
                </c:pt>
                <c:pt idx="132">
                  <c:v>88.314866550830146</c:v>
                </c:pt>
                <c:pt idx="133">
                  <c:v>88.572647229336866</c:v>
                </c:pt>
                <c:pt idx="134">
                  <c:v>88.829142221345833</c:v>
                </c:pt>
                <c:pt idx="135">
                  <c:v>89.084357939245166</c:v>
                </c:pt>
                <c:pt idx="136">
                  <c:v>89.338300763441126</c:v>
                </c:pt>
                <c:pt idx="137">
                  <c:v>89.590977042517522</c:v>
                </c:pt>
                <c:pt idx="138">
                  <c:v>89.842393093394534</c:v>
                </c:pt>
                <c:pt idx="139">
                  <c:v>90.092555201486491</c:v>
                </c:pt>
                <c:pt idx="140">
                  <c:v>90.341469620859129</c:v>
                </c:pt>
                <c:pt idx="141">
                  <c:v>90.589142574385917</c:v>
                </c:pt>
                <c:pt idx="142">
                  <c:v>90.835580253903572</c:v>
                </c:pt>
                <c:pt idx="143">
                  <c:v>91.080788820366934</c:v>
                </c:pt>
                <c:pt idx="144">
                  <c:v>91.324774404002923</c:v>
                </c:pt>
                <c:pt idx="145">
                  <c:v>91.567543104463851</c:v>
                </c:pt>
                <c:pt idx="146">
                  <c:v>91.809100990979857</c:v>
                </c:pt>
                <c:pt idx="147">
                  <c:v>92.04945410251068</c:v>
                </c:pt>
                <c:pt idx="148">
                  <c:v>92.28860844789665</c:v>
                </c:pt>
                <c:pt idx="149">
                  <c:v>92.526570006008853</c:v>
                </c:pt>
                <c:pt idx="150">
                  <c:v>92.763344725898634</c:v>
                </c:pt>
                <c:pt idx="151">
                  <c:v>92.998938526946304</c:v>
                </c:pt>
                <c:pt idx="152">
                  <c:v>93.233357299009185</c:v>
                </c:pt>
                <c:pt idx="153">
                  <c:v>93.466606902568756</c:v>
                </c:pt>
                <c:pt idx="154">
                  <c:v>93.698693168877298</c:v>
                </c:pt>
                <c:pt idx="155">
                  <c:v>93.929621900103513</c:v>
                </c:pt>
                <c:pt idx="156">
                  <c:v>94.159398869477741</c:v>
                </c:pt>
                <c:pt idx="157">
                  <c:v>94.388029821436177</c:v>
                </c:pt>
                <c:pt idx="158">
                  <c:v>94.615520471764526</c:v>
                </c:pt>
                <c:pt idx="159">
                  <c:v>94.841876507740892</c:v>
                </c:pt>
                <c:pt idx="160">
                  <c:v>95.067103588277945</c:v>
                </c:pt>
                <c:pt idx="161">
                  <c:v>95.29120734406446</c:v>
                </c:pt>
                <c:pt idx="162">
                  <c:v>95.514193377705993</c:v>
                </c:pt>
                <c:pt idx="163">
                  <c:v>95.736067263864996</c:v>
                </c:pt>
                <c:pt idx="164">
                  <c:v>95.956834549400185</c:v>
                </c:pt>
                <c:pt idx="165">
                  <c:v>96.176500753505195</c:v>
                </c:pt>
                <c:pt idx="166">
                  <c:v>96.395071367846555</c:v>
                </c:pt>
                <c:pt idx="167">
                  <c:v>96.612551856701018</c:v>
                </c:pt>
                <c:pt idx="168">
                  <c:v>96.828947657092144</c:v>
                </c:pt>
                <c:pt idx="169">
                  <c:v>97.044264178926198</c:v>
                </c:pt>
                <c:pt idx="170">
                  <c:v>97.258506805127453</c:v>
                </c:pt>
                <c:pt idx="171">
                  <c:v>97.471680891772706</c:v>
                </c:pt>
                <c:pt idx="172">
                  <c:v>97.683791768225234</c:v>
                </c:pt>
                <c:pt idx="173">
                  <c:v>97.894844737268002</c:v>
                </c:pt>
                <c:pt idx="174">
                  <c:v>98.104845075236213</c:v>
                </c:pt>
                <c:pt idx="175">
                  <c:v>98.313798032149279</c:v>
                </c:pt>
                <c:pt idx="176">
                  <c:v>98.521708831841977</c:v>
                </c:pt>
                <c:pt idx="177">
                  <c:v>98.728582672095143</c:v>
                </c:pt>
                <c:pt idx="178">
                  <c:v>98.934424724765577</c:v>
                </c:pt>
                <c:pt idx="179">
                  <c:v>99.139240135915273</c:v>
                </c:pt>
                <c:pt idx="180">
                  <c:v>99.343034025940213</c:v>
                </c:pt>
                <c:pt idx="181">
                  <c:v>99.545811489698238</c:v>
                </c:pt>
                <c:pt idx="182">
                  <c:v>99.747577596636518</c:v>
                </c:pt>
                <c:pt idx="183">
                  <c:v>99.948337390918255</c:v>
                </c:pt>
                <c:pt idx="184">
                  <c:v>100.14809589154871</c:v>
                </c:pt>
                <c:pt idx="185">
                  <c:v>100.34685809250084</c:v>
                </c:pt>
                <c:pt idx="186">
                  <c:v>100.54462896284001</c:v>
                </c:pt>
                <c:pt idx="187">
                  <c:v>100.7414134468483</c:v>
                </c:pt>
                <c:pt idx="188">
                  <c:v>100.93721646414802</c:v>
                </c:pt>
                <c:pt idx="189">
                  <c:v>101.13204290982483</c:v>
                </c:pt>
                <c:pt idx="190">
                  <c:v>101.32589765455</c:v>
                </c:pt>
                <c:pt idx="191">
                  <c:v>101.51878554470227</c:v>
                </c:pt>
                <c:pt idx="192">
                  <c:v>101.71071140248893</c:v>
                </c:pt>
                <c:pt idx="193">
                  <c:v>101.9016800260664</c:v>
                </c:pt>
                <c:pt idx="194">
                  <c:v>102.09169618966024</c:v>
                </c:pt>
                <c:pt idx="195">
                  <c:v>102.28076464368444</c:v>
                </c:pt>
                <c:pt idx="196">
                  <c:v>102.46889011486017</c:v>
                </c:pt>
                <c:pt idx="197">
                  <c:v>102.65607730633405</c:v>
                </c:pt>
                <c:pt idx="198">
                  <c:v>102.84233089779556</c:v>
                </c:pt>
                <c:pt idx="199">
                  <c:v>103.02765554559424</c:v>
                </c:pt>
                <c:pt idx="200">
                  <c:v>103.21205588285591</c:v>
                </c:pt>
                <c:pt idx="201">
                  <c:v>103.39553651959859</c:v>
                </c:pt>
                <c:pt idx="202">
                  <c:v>103.5781020428478</c:v>
                </c:pt>
                <c:pt idx="203">
                  <c:v>103.7597570167511</c:v>
                </c:pt>
                <c:pt idx="204">
                  <c:v>103.94050598269232</c:v>
                </c:pt>
                <c:pt idx="205">
                  <c:v>104.12035345940497</c:v>
                </c:pt>
                <c:pt idx="206">
                  <c:v>104.29930394308541</c:v>
                </c:pt>
                <c:pt idx="207">
                  <c:v>104.477361907505</c:v>
                </c:pt>
                <c:pt idx="208">
                  <c:v>104.65453180412212</c:v>
                </c:pt>
                <c:pt idx="209">
                  <c:v>104.83081806219346</c:v>
                </c:pt>
                <c:pt idx="210">
                  <c:v>105.00622508888461</c:v>
                </c:pt>
                <c:pt idx="211">
                  <c:v>105.18075726938038</c:v>
                </c:pt>
                <c:pt idx="212">
                  <c:v>105.3544189669944</c:v>
                </c:pt>
                <c:pt idx="213">
                  <c:v>105.52721452327812</c:v>
                </c:pt>
                <c:pt idx="214">
                  <c:v>105.69914825812948</c:v>
                </c:pt>
                <c:pt idx="215">
                  <c:v>105.87022446990078</c:v>
                </c:pt>
                <c:pt idx="216">
                  <c:v>106.04044743550622</c:v>
                </c:pt>
                <c:pt idx="217">
                  <c:v>106.20982141052885</c:v>
                </c:pt>
                <c:pt idx="218">
                  <c:v>106.3783506293268</c:v>
                </c:pt>
                <c:pt idx="219">
                  <c:v>106.54603930513939</c:v>
                </c:pt>
                <c:pt idx="220">
                  <c:v>106.71289163019219</c:v>
                </c:pt>
                <c:pt idx="221">
                  <c:v>106.87891177580204</c:v>
                </c:pt>
                <c:pt idx="222">
                  <c:v>107.04410389248123</c:v>
                </c:pt>
                <c:pt idx="223">
                  <c:v>107.20847211004128</c:v>
                </c:pt>
                <c:pt idx="224">
                  <c:v>107.3720205376962</c:v>
                </c:pt>
                <c:pt idx="225">
                  <c:v>107.53475326416518</c:v>
                </c:pt>
                <c:pt idx="226">
                  <c:v>107.69667435777485</c:v>
                </c:pt>
                <c:pt idx="227">
                  <c:v>107.857787866561</c:v>
                </c:pt>
                <c:pt idx="228">
                  <c:v>108.01809781836977</c:v>
                </c:pt>
                <c:pt idx="229">
                  <c:v>108.17760822095823</c:v>
                </c:pt>
                <c:pt idx="230">
                  <c:v>108.33632306209483</c:v>
                </c:pt>
                <c:pt idx="231">
                  <c:v>108.49424630965882</c:v>
                </c:pt>
                <c:pt idx="232">
                  <c:v>108.65138191173961</c:v>
                </c:pt>
                <c:pt idx="233">
                  <c:v>108.80773379673548</c:v>
                </c:pt>
                <c:pt idx="234">
                  <c:v>108.96330587345165</c:v>
                </c:pt>
                <c:pt idx="235">
                  <c:v>109.11810203119816</c:v>
                </c:pt>
                <c:pt idx="236">
                  <c:v>109.27212613988702</c:v>
                </c:pt>
                <c:pt idx="237">
                  <c:v>109.42538205012897</c:v>
                </c:pt>
                <c:pt idx="238">
                  <c:v>109.57787359332974</c:v>
                </c:pt>
                <c:pt idx="239">
                  <c:v>109.72960458178586</c:v>
                </c:pt>
                <c:pt idx="240">
                  <c:v>109.88057880877993</c:v>
                </c:pt>
                <c:pt idx="241">
                  <c:v>110.03080004867552</c:v>
                </c:pt>
                <c:pt idx="242">
                  <c:v>110.18027205701141</c:v>
                </c:pt>
                <c:pt idx="243">
                  <c:v>110.32899857059563</c:v>
                </c:pt>
                <c:pt idx="244">
                  <c:v>110.47698330759873</c:v>
                </c:pt>
                <c:pt idx="245">
                  <c:v>110.62422996764685</c:v>
                </c:pt>
                <c:pt idx="246">
                  <c:v>110.77074223191421</c:v>
                </c:pt>
                <c:pt idx="247">
                  <c:v>110.916523763215</c:v>
                </c:pt>
                <c:pt idx="248">
                  <c:v>111.06157820609509</c:v>
                </c:pt>
                <c:pt idx="249">
                  <c:v>111.20590918692312</c:v>
                </c:pt>
                <c:pt idx="250">
                  <c:v>111.34952031398115</c:v>
                </c:pt>
                <c:pt idx="251">
                  <c:v>111.49241517755479</c:v>
                </c:pt>
                <c:pt idx="252">
                  <c:v>111.63459735002311</c:v>
                </c:pt>
                <c:pt idx="253">
                  <c:v>111.77607038594782</c:v>
                </c:pt>
                <c:pt idx="254">
                  <c:v>111.91683782216217</c:v>
                </c:pt>
                <c:pt idx="255">
                  <c:v>112.05690317785943</c:v>
                </c:pt>
                <c:pt idx="256">
                  <c:v>112.19626995468073</c:v>
                </c:pt>
                <c:pt idx="257">
                  <c:v>112.33494163680281</c:v>
                </c:pt>
                <c:pt idx="258">
                  <c:v>112.47292169102492</c:v>
                </c:pt>
                <c:pt idx="259">
                  <c:v>112.61021356685559</c:v>
                </c:pt>
                <c:pt idx="260">
                  <c:v>112.74682069659889</c:v>
                </c:pt>
                <c:pt idx="261">
                  <c:v>112.88274649544016</c:v>
                </c:pt>
                <c:pt idx="262">
                  <c:v>113.01799436153146</c:v>
                </c:pt>
                <c:pt idx="263">
                  <c:v>113.1525676760765</c:v>
                </c:pt>
                <c:pt idx="264">
                  <c:v>113.28646980341512</c:v>
                </c:pt>
                <c:pt idx="265">
                  <c:v>113.41970409110749</c:v>
                </c:pt>
                <c:pt idx="266">
                  <c:v>113.55227387001774</c:v>
                </c:pt>
                <c:pt idx="267">
                  <c:v>113.68418245439727</c:v>
                </c:pt>
                <c:pt idx="268">
                  <c:v>113.81543314196755</c:v>
                </c:pt>
                <c:pt idx="269">
                  <c:v>113.94602921400259</c:v>
                </c:pt>
                <c:pt idx="270">
                  <c:v>114.075973935411</c:v>
                </c:pt>
                <c:pt idx="271">
                  <c:v>114.20527055481759</c:v>
                </c:pt>
                <c:pt idx="272">
                  <c:v>114.33392230464456</c:v>
                </c:pt>
                <c:pt idx="273">
                  <c:v>114.46193240119239</c:v>
                </c:pt>
                <c:pt idx="274">
                  <c:v>114.58930404472012</c:v>
                </c:pt>
                <c:pt idx="275">
                  <c:v>114.71604041952551</c:v>
                </c:pt>
                <c:pt idx="276">
                  <c:v>114.8421446940245</c:v>
                </c:pt>
                <c:pt idx="277">
                  <c:v>114.96762002083054</c:v>
                </c:pt>
                <c:pt idx="278">
                  <c:v>115.09246953683333</c:v>
                </c:pt>
                <c:pt idx="279">
                  <c:v>115.21669636327728</c:v>
                </c:pt>
                <c:pt idx="280">
                  <c:v>115.34030360583949</c:v>
                </c:pt>
                <c:pt idx="281">
                  <c:v>115.46329435470753</c:v>
                </c:pt>
                <c:pt idx="282">
                  <c:v>115.58567168465645</c:v>
                </c:pt>
                <c:pt idx="283">
                  <c:v>115.7074386551259</c:v>
                </c:pt>
                <c:pt idx="284">
                  <c:v>115.82859831029651</c:v>
                </c:pt>
                <c:pt idx="285">
                  <c:v>115.94915367916593</c:v>
                </c:pt>
                <c:pt idx="286">
                  <c:v>116.0691077756247</c:v>
                </c:pt>
                <c:pt idx="287">
                  <c:v>116.18846359853144</c:v>
                </c:pt>
                <c:pt idx="288">
                  <c:v>116.30722413178796</c:v>
                </c:pt>
                <c:pt idx="289">
                  <c:v>116.42539234441379</c:v>
                </c:pt>
                <c:pt idx="290">
                  <c:v>116.54297119062036</c:v>
                </c:pt>
                <c:pt idx="291">
                  <c:v>116.659963609885</c:v>
                </c:pt>
                <c:pt idx="292">
                  <c:v>116.77637252702425</c:v>
                </c:pt>
                <c:pt idx="293">
                  <c:v>116.8922008522671</c:v>
                </c:pt>
                <c:pt idx="294">
                  <c:v>117.00745148132772</c:v>
                </c:pt>
                <c:pt idx="295">
                  <c:v>117.12212729547787</c:v>
                </c:pt>
                <c:pt idx="296">
                  <c:v>117.23623116161885</c:v>
                </c:pt>
                <c:pt idx="297">
                  <c:v>117.34976593235324</c:v>
                </c:pt>
                <c:pt idx="298">
                  <c:v>117.46273444605623</c:v>
                </c:pt>
                <c:pt idx="299">
                  <c:v>117.57513952694657</c:v>
                </c:pt>
                <c:pt idx="300">
                  <c:v>117.68698398515713</c:v>
                </c:pt>
                <c:pt idx="301">
                  <c:v>117.79827061680515</c:v>
                </c:pt>
                <c:pt idx="302">
                  <c:v>117.90900220406228</c:v>
                </c:pt>
                <c:pt idx="303">
                  <c:v>118.01918151522392</c:v>
                </c:pt>
                <c:pt idx="304">
                  <c:v>118.12881130477861</c:v>
                </c:pt>
                <c:pt idx="305">
                  <c:v>118.23789431347679</c:v>
                </c:pt>
                <c:pt idx="306">
                  <c:v>118.34643326839938</c:v>
                </c:pt>
                <c:pt idx="307">
                  <c:v>118.45443088302588</c:v>
                </c:pt>
                <c:pt idx="308">
                  <c:v>118.56188985730228</c:v>
                </c:pt>
                <c:pt idx="309">
                  <c:v>118.66881287770855</c:v>
                </c:pt>
                <c:pt idx="310">
                  <c:v>118.77520261732576</c:v>
                </c:pt>
                <c:pt idx="311">
                  <c:v>118.88106173590295</c:v>
                </c:pt>
                <c:pt idx="312">
                  <c:v>118.9863928799236</c:v>
                </c:pt>
                <c:pt idx="313">
                  <c:v>119.09119868267176</c:v>
                </c:pt>
                <c:pt idx="314">
                  <c:v>119.19548176429801</c:v>
                </c:pt>
                <c:pt idx="315">
                  <c:v>119.29924473188478</c:v>
                </c:pt>
                <c:pt idx="316">
                  <c:v>119.4024901795117</c:v>
                </c:pt>
                <c:pt idx="317">
                  <c:v>119.50522068832031</c:v>
                </c:pt>
                <c:pt idx="318">
                  <c:v>119.6074388265787</c:v>
                </c:pt>
                <c:pt idx="319">
                  <c:v>119.70914714974565</c:v>
                </c:pt>
                <c:pt idx="320">
                  <c:v>119.81034820053449</c:v>
                </c:pt>
                <c:pt idx="321">
                  <c:v>119.91104450897683</c:v>
                </c:pt>
                <c:pt idx="322">
                  <c:v>120.01123859248558</c:v>
                </c:pt>
                <c:pt idx="323">
                  <c:v>120.11093295591807</c:v>
                </c:pt>
                <c:pt idx="324">
                  <c:v>120.21013009163855</c:v>
                </c:pt>
                <c:pt idx="325">
                  <c:v>120.30883247958063</c:v>
                </c:pt>
                <c:pt idx="326">
                  <c:v>120.40704258730909</c:v>
                </c:pt>
                <c:pt idx="327">
                  <c:v>120.50476287008178</c:v>
                </c:pt>
                <c:pt idx="328">
                  <c:v>120.60199577091083</c:v>
                </c:pt>
                <c:pt idx="329">
                  <c:v>120.69874372062384</c:v>
                </c:pt>
                <c:pt idx="330">
                  <c:v>120.79500913792459</c:v>
                </c:pt>
                <c:pt idx="331">
                  <c:v>120.89079442945355</c:v>
                </c:pt>
                <c:pt idx="332">
                  <c:v>120.98610198984795</c:v>
                </c:pt>
                <c:pt idx="333">
                  <c:v>121.0809342018018</c:v>
                </c:pt>
                <c:pt idx="334">
                  <c:v>121.17529343612533</c:v>
                </c:pt>
                <c:pt idx="335">
                  <c:v>121.26918205180431</c:v>
                </c:pt>
                <c:pt idx="336">
                  <c:v>121.362602396059</c:v>
                </c:pt>
                <c:pt idx="337">
                  <c:v>121.4555568044029</c:v>
                </c:pt>
                <c:pt idx="338">
                  <c:v>121.54804760070107</c:v>
                </c:pt>
                <c:pt idx="339">
                  <c:v>121.6400770972282</c:v>
                </c:pt>
                <c:pt idx="340">
                  <c:v>121.73164759472652</c:v>
                </c:pt>
                <c:pt idx="341">
                  <c:v>121.82276138246323</c:v>
                </c:pt>
                <c:pt idx="342">
                  <c:v>121.91342073828778</c:v>
                </c:pt>
                <c:pt idx="343">
                  <c:v>122.00362792868876</c:v>
                </c:pt>
                <c:pt idx="344">
                  <c:v>122.09338520885066</c:v>
                </c:pt>
                <c:pt idx="345">
                  <c:v>122.18269482271013</c:v>
                </c:pt>
                <c:pt idx="346">
                  <c:v>122.2715590030122</c:v>
                </c:pt>
                <c:pt idx="347">
                  <c:v>122.35997997136597</c:v>
                </c:pt>
                <c:pt idx="348">
                  <c:v>122.44795993830029</c:v>
                </c:pt>
                <c:pt idx="349">
                  <c:v>122.53550110331889</c:v>
                </c:pt>
                <c:pt idx="350">
                  <c:v>122.62260565495545</c:v>
                </c:pt>
                <c:pt idx="351">
                  <c:v>122.70927577082833</c:v>
                </c:pt>
                <c:pt idx="352">
                  <c:v>122.79551361769491</c:v>
                </c:pt>
                <c:pt idx="353">
                  <c:v>122.88132135150586</c:v>
                </c:pt>
                <c:pt idx="354">
                  <c:v>122.96670111745902</c:v>
                </c:pt>
                <c:pt idx="355">
                  <c:v>123.05165505005294</c:v>
                </c:pt>
                <c:pt idx="356">
                  <c:v>123.13618527314041</c:v>
                </c:pt>
                <c:pt idx="357">
                  <c:v>123.22029389998137</c:v>
                </c:pt>
                <c:pt idx="358">
                  <c:v>123.30398303329588</c:v>
                </c:pt>
                <c:pt idx="359">
                  <c:v>123.38725476531664</c:v>
                </c:pt>
                <c:pt idx="360">
                  <c:v>123.4701111778413</c:v>
                </c:pt>
                <c:pt idx="361">
                  <c:v>123.55255434228445</c:v>
                </c:pt>
                <c:pt idx="362">
                  <c:v>123.63458631972954</c:v>
                </c:pt>
                <c:pt idx="363">
                  <c:v>123.71620916098024</c:v>
                </c:pt>
                <c:pt idx="364">
                  <c:v>123.79742490661187</c:v>
                </c:pt>
                <c:pt idx="365">
                  <c:v>123.87823558702226</c:v>
                </c:pt>
                <c:pt idx="366">
                  <c:v>123.95864322248265</c:v>
                </c:pt>
                <c:pt idx="367">
                  <c:v>124.03864982318814</c:v>
                </c:pt>
                <c:pt idx="368">
                  <c:v>124.11825738930787</c:v>
                </c:pt>
                <c:pt idx="369">
                  <c:v>124.19746791103515</c:v>
                </c:pt>
                <c:pt idx="370">
                  <c:v>124.27628336863717</c:v>
                </c:pt>
                <c:pt idx="371">
                  <c:v>124.35470573250446</c:v>
                </c:pt>
                <c:pt idx="372">
                  <c:v>124.4327369632002</c:v>
                </c:pt>
                <c:pt idx="373">
                  <c:v>124.51037901150922</c:v>
                </c:pt>
                <c:pt idx="374">
                  <c:v>124.58763381848678</c:v>
                </c:pt>
                <c:pt idx="375">
                  <c:v>124.66450331550708</c:v>
                </c:pt>
                <c:pt idx="376">
                  <c:v>124.74098942431154</c:v>
                </c:pt>
                <c:pt idx="377">
                  <c:v>124.81709405705686</c:v>
                </c:pt>
                <c:pt idx="378">
                  <c:v>124.89281911636284</c:v>
                </c:pt>
                <c:pt idx="379">
                  <c:v>124.96816649535988</c:v>
                </c:pt>
                <c:pt idx="380">
                  <c:v>125.04313807773642</c:v>
                </c:pt>
                <c:pt idx="381">
                  <c:v>125.11773573778586</c:v>
                </c:pt>
                <c:pt idx="382">
                  <c:v>125.19196134045367</c:v>
                </c:pt>
                <c:pt idx="383">
                  <c:v>125.26581674138372</c:v>
                </c:pt>
                <c:pt idx="384">
                  <c:v>125.33930378696489</c:v>
                </c:pt>
                <c:pt idx="385">
                  <c:v>125.41242431437716</c:v>
                </c:pt>
                <c:pt idx="386">
                  <c:v>125.48518015163754</c:v>
                </c:pt>
                <c:pt idx="387">
                  <c:v>125.55757311764572</c:v>
                </c:pt>
                <c:pt idx="388">
                  <c:v>125.62960502222961</c:v>
                </c:pt>
                <c:pt idx="389">
                  <c:v>125.70127766619061</c:v>
                </c:pt>
                <c:pt idx="390">
                  <c:v>125.77259284134855</c:v>
                </c:pt>
                <c:pt idx="391">
                  <c:v>125.84355233058649</c:v>
                </c:pt>
                <c:pt idx="392">
                  <c:v>125.9141579078954</c:v>
                </c:pt>
                <c:pt idx="393">
                  <c:v>125.98441133841837</c:v>
                </c:pt>
                <c:pt idx="394">
                  <c:v>126.05431437849479</c:v>
                </c:pt>
                <c:pt idx="395">
                  <c:v>126.12386877570437</c:v>
                </c:pt>
                <c:pt idx="396">
                  <c:v>126.19307626891062</c:v>
                </c:pt>
                <c:pt idx="397">
                  <c:v>126.26193858830446</c:v>
                </c:pt>
                <c:pt idx="398">
                  <c:v>126.3304574554475</c:v>
                </c:pt>
                <c:pt idx="399">
                  <c:v>126.39863458331497</c:v>
                </c:pt>
                <c:pt idx="400">
                  <c:v>126.46647167633861</c:v>
                </c:pt>
                <c:pt idx="401">
                  <c:v>126.5339704304493</c:v>
                </c:pt>
                <c:pt idx="402">
                  <c:v>126.60113253311938</c:v>
                </c:pt>
                <c:pt idx="403">
                  <c:v>126.66795966340494</c:v>
                </c:pt>
                <c:pt idx="404">
                  <c:v>126.73445349198771</c:v>
                </c:pt>
                <c:pt idx="405">
                  <c:v>126.80061568121687</c:v>
                </c:pt>
                <c:pt idx="406">
                  <c:v>126.86644788515056</c:v>
                </c:pt>
                <c:pt idx="407">
                  <c:v>126.93195174959737</c:v>
                </c:pt>
                <c:pt idx="408">
                  <c:v>126.99712891215728</c:v>
                </c:pt>
                <c:pt idx="409">
                  <c:v>127.06198100226277</c:v>
                </c:pt>
                <c:pt idx="410">
                  <c:v>127.12650964121946</c:v>
                </c:pt>
                <c:pt idx="411">
                  <c:v>127.19071644224667</c:v>
                </c:pt>
                <c:pt idx="412">
                  <c:v>127.2546030105178</c:v>
                </c:pt>
                <c:pt idx="413">
                  <c:v>127.31817094320037</c:v>
                </c:pt>
                <c:pt idx="414">
                  <c:v>127.38142182949599</c:v>
                </c:pt>
                <c:pt idx="415">
                  <c:v>127.44435725068016</c:v>
                </c:pt>
                <c:pt idx="416">
                  <c:v>127.50697878014164</c:v>
                </c:pt>
                <c:pt idx="417">
                  <c:v>127.56928798342194</c:v>
                </c:pt>
                <c:pt idx="418">
                  <c:v>127.63128641825439</c:v>
                </c:pt>
                <c:pt idx="419">
                  <c:v>127.6929756346031</c:v>
                </c:pt>
                <c:pt idx="420">
                  <c:v>127.75435717470168</c:v>
                </c:pt>
                <c:pt idx="421">
                  <c:v>127.81543257309184</c:v>
                </c:pt>
                <c:pt idx="422">
                  <c:v>127.8762033566617</c:v>
                </c:pt>
                <c:pt idx="423">
                  <c:v>127.93667104468403</c:v>
                </c:pt>
                <c:pt idx="424">
                  <c:v>127.99683714885418</c:v>
                </c:pt>
                <c:pt idx="425">
                  <c:v>128.05670317332789</c:v>
                </c:pt>
                <c:pt idx="426">
                  <c:v>128.11627061475889</c:v>
                </c:pt>
                <c:pt idx="427">
                  <c:v>128.1755409623363</c:v>
                </c:pt>
                <c:pt idx="428">
                  <c:v>128.23451569782196</c:v>
                </c:pt>
                <c:pt idx="429">
                  <c:v>128.29319629558722</c:v>
                </c:pt>
                <c:pt idx="430">
                  <c:v>128.35158422265016</c:v>
                </c:pt>
                <c:pt idx="431">
                  <c:v>128.40968093871197</c:v>
                </c:pt>
                <c:pt idx="432">
                  <c:v>128.4674878961936</c:v>
                </c:pt>
                <c:pt idx="433">
                  <c:v>128.52500654027199</c:v>
                </c:pt>
                <c:pt idx="434">
                  <c:v>128.5822383089162</c:v>
                </c:pt>
                <c:pt idx="435">
                  <c:v>128.6391846329235</c:v>
                </c:pt>
                <c:pt idx="436">
                  <c:v>128.69584693595488</c:v>
                </c:pt>
                <c:pt idx="437">
                  <c:v>128.75222663457089</c:v>
                </c:pt>
                <c:pt idx="438">
                  <c:v>128.80832513826698</c:v>
                </c:pt>
                <c:pt idx="439">
                  <c:v>128.86414384950859</c:v>
                </c:pt>
                <c:pt idx="440">
                  <c:v>128.91968416376648</c:v>
                </c:pt>
                <c:pt idx="441">
                  <c:v>128.97494746955135</c:v>
                </c:pt>
                <c:pt idx="442">
                  <c:v>129.02993514844871</c:v>
                </c:pt>
                <c:pt idx="443">
                  <c:v>129.08464857515344</c:v>
                </c:pt>
                <c:pt idx="444">
                  <c:v>129.13908911750406</c:v>
                </c:pt>
                <c:pt idx="445">
                  <c:v>129.19325813651693</c:v>
                </c:pt>
                <c:pt idx="446">
                  <c:v>129.24715698642035</c:v>
                </c:pt>
                <c:pt idx="447">
                  <c:v>129.30078701468841</c:v>
                </c:pt>
                <c:pt idx="448">
                  <c:v>129.35414956207455</c:v>
                </c:pt>
                <c:pt idx="449">
                  <c:v>129.40724596264531</c:v>
                </c:pt>
                <c:pt idx="450">
                  <c:v>129.46007754381341</c:v>
                </c:pt>
                <c:pt idx="451">
                  <c:v>129.51264562637115</c:v>
                </c:pt>
                <c:pt idx="452">
                  <c:v>129.56495152452334</c:v>
                </c:pt>
                <c:pt idx="453">
                  <c:v>129.61699654592013</c:v>
                </c:pt>
                <c:pt idx="454">
                  <c:v>129.66878199168983</c:v>
                </c:pt>
                <c:pt idx="455">
                  <c:v>129.72030915647122</c:v>
                </c:pt>
                <c:pt idx="456">
                  <c:v>129.77157932844608</c:v>
                </c:pt>
                <c:pt idx="457">
                  <c:v>129.82259378937147</c:v>
                </c:pt>
                <c:pt idx="458">
                  <c:v>129.87335381461151</c:v>
                </c:pt>
                <c:pt idx="459">
                  <c:v>129.92386067316949</c:v>
                </c:pt>
                <c:pt idx="460">
                  <c:v>129.97411562771947</c:v>
                </c:pt>
                <c:pt idx="461">
                  <c:v>130.02411993463798</c:v>
                </c:pt>
                <c:pt idx="462">
                  <c:v>130.07387484403529</c:v>
                </c:pt>
                <c:pt idx="463">
                  <c:v>130.12338159978668</c:v>
                </c:pt>
                <c:pt idx="464">
                  <c:v>130.17264143956368</c:v>
                </c:pt>
                <c:pt idx="465">
                  <c:v>130.22165559486484</c:v>
                </c:pt>
                <c:pt idx="466">
                  <c:v>130.27042529104656</c:v>
                </c:pt>
                <c:pt idx="467">
                  <c:v>130.31895174735382</c:v>
                </c:pt>
                <c:pt idx="468">
                  <c:v>130.36723617695054</c:v>
                </c:pt>
                <c:pt idx="469">
                  <c:v>130.41527978694995</c:v>
                </c:pt>
                <c:pt idx="470">
                  <c:v>130.46308377844485</c:v>
                </c:pt>
                <c:pt idx="471">
                  <c:v>130.51064934653752</c:v>
                </c:pt>
                <c:pt idx="472">
                  <c:v>130.55797768036962</c:v>
                </c:pt>
                <c:pt idx="473">
                  <c:v>130.60506996315192</c:v>
                </c:pt>
                <c:pt idx="474">
                  <c:v>130.651927372194</c:v>
                </c:pt>
                <c:pt idx="475">
                  <c:v>130.69855107893349</c:v>
                </c:pt>
                <c:pt idx="476">
                  <c:v>130.74494224896551</c:v>
                </c:pt>
                <c:pt idx="477">
                  <c:v>130.79110204207171</c:v>
                </c:pt>
                <c:pt idx="478">
                  <c:v>130.83703161224935</c:v>
                </c:pt>
                <c:pt idx="479">
                  <c:v>130.88273210774005</c:v>
                </c:pt>
                <c:pt idx="480">
                  <c:v>130.92820467105861</c:v>
                </c:pt>
                <c:pt idx="481">
                  <c:v>130.97345043902141</c:v>
                </c:pt>
                <c:pt idx="482">
                  <c:v>131.01847054277505</c:v>
                </c:pt>
                <c:pt idx="483">
                  <c:v>131.06326610782452</c:v>
                </c:pt>
                <c:pt idx="484">
                  <c:v>131.10783825406122</c:v>
                </c:pt>
                <c:pt idx="485">
                  <c:v>131.1521880957911</c:v>
                </c:pt>
                <c:pt idx="486">
                  <c:v>131.19631674176259</c:v>
                </c:pt>
                <c:pt idx="487">
                  <c:v>131.24022529519408</c:v>
                </c:pt>
                <c:pt idx="488">
                  <c:v>131.28391485380172</c:v>
                </c:pt>
                <c:pt idx="489">
                  <c:v>131.32738650982674</c:v>
                </c:pt>
                <c:pt idx="490">
                  <c:v>131.37064135006278</c:v>
                </c:pt>
                <c:pt idx="491">
                  <c:v>131.41368045588314</c:v>
                </c:pt>
                <c:pt idx="492">
                  <c:v>131.45650490326773</c:v>
                </c:pt>
                <c:pt idx="493">
                  <c:v>131.49911576282989</c:v>
                </c:pt>
                <c:pt idx="494">
                  <c:v>131.54151409984337</c:v>
                </c:pt>
                <c:pt idx="495">
                  <c:v>131.58370097426879</c:v>
                </c:pt>
                <c:pt idx="496">
                  <c:v>131.62567744078024</c:v>
                </c:pt>
                <c:pt idx="497">
                  <c:v>131.66744454879154</c:v>
                </c:pt>
                <c:pt idx="498">
                  <c:v>131.70900334248256</c:v>
                </c:pt>
                <c:pt idx="499">
                  <c:v>131.75035486082533</c:v>
                </c:pt>
                <c:pt idx="500">
                  <c:v>131.79150013760994</c:v>
                </c:pt>
                <c:pt idx="501">
                  <c:v>131.83244020147049</c:v>
                </c:pt>
                <c:pt idx="502">
                  <c:v>131.87317607591066</c:v>
                </c:pt>
                <c:pt idx="503">
                  <c:v>131.91370877932945</c:v>
                </c:pt>
                <c:pt idx="504">
                  <c:v>131.95403932504661</c:v>
                </c:pt>
                <c:pt idx="505">
                  <c:v>131.99416872132775</c:v>
                </c:pt>
                <c:pt idx="506">
                  <c:v>132.03409797141001</c:v>
                </c:pt>
                <c:pt idx="507">
                  <c:v>132.07382807352667</c:v>
                </c:pt>
                <c:pt idx="508">
                  <c:v>132.11336002093233</c:v>
                </c:pt>
                <c:pt idx="509">
                  <c:v>132.15269480192777</c:v>
                </c:pt>
                <c:pt idx="510">
                  <c:v>132.1918333998845</c:v>
                </c:pt>
                <c:pt idx="511">
                  <c:v>132.23077679326957</c:v>
                </c:pt>
                <c:pt idx="512">
                  <c:v>132.26952595566985</c:v>
                </c:pt>
                <c:pt idx="513">
                  <c:v>132.3080818558164</c:v>
                </c:pt>
                <c:pt idx="514">
                  <c:v>132.34644545760867</c:v>
                </c:pt>
                <c:pt idx="515">
                  <c:v>132.38461772013881</c:v>
                </c:pt>
                <c:pt idx="516">
                  <c:v>132.42259959771528</c:v>
                </c:pt>
                <c:pt idx="517">
                  <c:v>132.46039203988704</c:v>
                </c:pt>
                <c:pt idx="518">
                  <c:v>132.49799599146712</c:v>
                </c:pt>
                <c:pt idx="519">
                  <c:v>132.53541239255628</c:v>
                </c:pt>
                <c:pt idx="520">
                  <c:v>132.57264217856644</c:v>
                </c:pt>
                <c:pt idx="521">
                  <c:v>132.60968628024423</c:v>
                </c:pt>
                <c:pt idx="522">
                  <c:v>132.64654562369412</c:v>
                </c:pt>
                <c:pt idx="523">
                  <c:v>132.68322113040159</c:v>
                </c:pt>
                <c:pt idx="524">
                  <c:v>132.71971371725627</c:v>
                </c:pt>
                <c:pt idx="525">
                  <c:v>132.75602429657468</c:v>
                </c:pt>
                <c:pt idx="526">
                  <c:v>132.7921537761232</c:v>
                </c:pt>
                <c:pt idx="527">
                  <c:v>132.82810305914074</c:v>
                </c:pt>
                <c:pt idx="528">
                  <c:v>132.86387304436124</c:v>
                </c:pt>
                <c:pt idx="529">
                  <c:v>132.89946462603615</c:v>
                </c:pt>
                <c:pt idx="530">
                  <c:v>132.93487869395688</c:v>
                </c:pt>
                <c:pt idx="531">
                  <c:v>132.97011613347698</c:v>
                </c:pt>
                <c:pt idx="532">
                  <c:v>133.0051778255343</c:v>
                </c:pt>
                <c:pt idx="533">
                  <c:v>133.04006464667293</c:v>
                </c:pt>
                <c:pt idx="534">
                  <c:v>133.07477746906522</c:v>
                </c:pt>
                <c:pt idx="535">
                  <c:v>133.10931716053358</c:v>
                </c:pt>
                <c:pt idx="536">
                  <c:v>133.14368458457204</c:v>
                </c:pt>
                <c:pt idx="537">
                  <c:v>133.17788060036801</c:v>
                </c:pt>
                <c:pt idx="538">
                  <c:v>133.21190606282369</c:v>
                </c:pt>
                <c:pt idx="539">
                  <c:v>133.24576182257738</c:v>
                </c:pt>
                <c:pt idx="540">
                  <c:v>133.27944872602484</c:v>
                </c:pt>
                <c:pt idx="541">
                  <c:v>133.31296761534045</c:v>
                </c:pt>
                <c:pt idx="542">
                  <c:v>133.34631932849814</c:v>
                </c:pt>
                <c:pt idx="543">
                  <c:v>133.37950469929251</c:v>
                </c:pt>
                <c:pt idx="544">
                  <c:v>133.41252455735952</c:v>
                </c:pt>
                <c:pt idx="545">
                  <c:v>133.44537972819739</c:v>
                </c:pt>
                <c:pt idx="546">
                  <c:v>133.47807103318706</c:v>
                </c:pt>
                <c:pt idx="547">
                  <c:v>133.51059928961291</c:v>
                </c:pt>
                <c:pt idx="548">
                  <c:v>133.54296531068297</c:v>
                </c:pt>
                <c:pt idx="549">
                  <c:v>133.5751699055495</c:v>
                </c:pt>
                <c:pt idx="550">
                  <c:v>133.60721387932907</c:v>
                </c:pt>
                <c:pt idx="551">
                  <c:v>133.63909803312265</c:v>
                </c:pt>
                <c:pt idx="552">
                  <c:v>133.67082316403577</c:v>
                </c:pt>
                <c:pt idx="553">
                  <c:v>133.7023900651983</c:v>
                </c:pt>
                <c:pt idx="554">
                  <c:v>133.73379952578449</c:v>
                </c:pt>
                <c:pt idx="555">
                  <c:v>133.76505233103248</c:v>
                </c:pt>
                <c:pt idx="556">
                  <c:v>133.79614926226401</c:v>
                </c:pt>
                <c:pt idx="557">
                  <c:v>133.82709109690393</c:v>
                </c:pt>
                <c:pt idx="558">
                  <c:v>133.85787860849982</c:v>
                </c:pt>
                <c:pt idx="559">
                  <c:v>133.88851256674099</c:v>
                </c:pt>
                <c:pt idx="560">
                  <c:v>133.91899373747805</c:v>
                </c:pt>
                <c:pt idx="561">
                  <c:v>133.9493228827418</c:v>
                </c:pt>
                <c:pt idx="562">
                  <c:v>133.97950076076245</c:v>
                </c:pt>
                <c:pt idx="563">
                  <c:v>134.0095281259886</c:v>
                </c:pt>
                <c:pt idx="564">
                  <c:v>134.03940572910591</c:v>
                </c:pt>
                <c:pt idx="565">
                  <c:v>134.06913431705595</c:v>
                </c:pt>
                <c:pt idx="566">
                  <c:v>134.09871463305507</c:v>
                </c:pt>
                <c:pt idx="567">
                  <c:v>134.12814741661259</c:v>
                </c:pt>
                <c:pt idx="568">
                  <c:v>134.15743340354976</c:v>
                </c:pt>
                <c:pt idx="569">
                  <c:v>134.18657332601768</c:v>
                </c:pt>
                <c:pt idx="570">
                  <c:v>134.21556791251598</c:v>
                </c:pt>
                <c:pt idx="571">
                  <c:v>134.24441788791083</c:v>
                </c:pt>
                <c:pt idx="572">
                  <c:v>134.2731239734531</c:v>
                </c:pt>
                <c:pt idx="573">
                  <c:v>134.3016868867964</c:v>
                </c:pt>
                <c:pt idx="574">
                  <c:v>134.33010734201514</c:v>
                </c:pt>
                <c:pt idx="575">
                  <c:v>134.35838604962208</c:v>
                </c:pt>
                <c:pt idx="576">
                  <c:v>134.38652371658645</c:v>
                </c:pt>
                <c:pt idx="577">
                  <c:v>134.41452104635135</c:v>
                </c:pt>
                <c:pt idx="578">
                  <c:v>134.44237873885152</c:v>
                </c:pt>
                <c:pt idx="579">
                  <c:v>134.47009749053069</c:v>
                </c:pt>
                <c:pt idx="580">
                  <c:v>134.49767799435909</c:v>
                </c:pt>
                <c:pt idx="581">
                  <c:v>134.52512093985081</c:v>
                </c:pt>
                <c:pt idx="582">
                  <c:v>134.55242701308083</c:v>
                </c:pt>
                <c:pt idx="583">
                  <c:v>134.57959689670247</c:v>
                </c:pt>
                <c:pt idx="584">
                  <c:v>134.60663126996423</c:v>
                </c:pt>
                <c:pt idx="585">
                  <c:v>134.63353080872682</c:v>
                </c:pt>
                <c:pt idx="586">
                  <c:v>134.66029618548012</c:v>
                </c:pt>
                <c:pt idx="587">
                  <c:v>134.68692806935996</c:v>
                </c:pt>
                <c:pt idx="588">
                  <c:v>134.71342712616479</c:v>
                </c:pt>
                <c:pt idx="589">
                  <c:v>134.73979401837244</c:v>
                </c:pt>
                <c:pt idx="590">
                  <c:v>134.76602940515659</c:v>
                </c:pt>
                <c:pt idx="591">
                  <c:v>134.79213394240327</c:v>
                </c:pt>
                <c:pt idx="592">
                  <c:v>134.81810828272725</c:v>
                </c:pt>
                <c:pt idx="593">
                  <c:v>134.8439530754884</c:v>
                </c:pt>
                <c:pt idx="594">
                  <c:v>134.86966896680792</c:v>
                </c:pt>
                <c:pt idx="595">
                  <c:v>134.8952565995844</c:v>
                </c:pt>
                <c:pt idx="596">
                  <c:v>134.92071661350997</c:v>
                </c:pt>
                <c:pt idx="597">
                  <c:v>134.94604964508636</c:v>
                </c:pt>
                <c:pt idx="598">
                  <c:v>134.97125632764065</c:v>
                </c:pt>
                <c:pt idx="599">
                  <c:v>134.99633729134121</c:v>
                </c:pt>
                <c:pt idx="600">
                  <c:v>135.02129316321344</c:v>
                </c:pt>
                <c:pt idx="601">
                  <c:v>135.04612456715546</c:v>
                </c:pt>
                <c:pt idx="602">
                  <c:v>135.07083212395361</c:v>
                </c:pt>
                <c:pt idx="603">
                  <c:v>135.09541645129815</c:v>
                </c:pt>
                <c:pt idx="604">
                  <c:v>135.11987816379855</c:v>
                </c:pt>
                <c:pt idx="605">
                  <c:v>135.14421787299884</c:v>
                </c:pt>
                <c:pt idx="606">
                  <c:v>135.16843618739307</c:v>
                </c:pt>
                <c:pt idx="607">
                  <c:v>135.19253371244031</c:v>
                </c:pt>
                <c:pt idx="608">
                  <c:v>135.21651105057998</c:v>
                </c:pt>
                <c:pt idx="609">
                  <c:v>135.2403688012468</c:v>
                </c:pt>
                <c:pt idx="610">
                  <c:v>135.26410756088575</c:v>
                </c:pt>
                <c:pt idx="611">
                  <c:v>135.28772792296706</c:v>
                </c:pt>
                <c:pt idx="612">
                  <c:v>135.31123047800099</c:v>
                </c:pt>
                <c:pt idx="613">
                  <c:v>135.33461581355266</c:v>
                </c:pt>
                <c:pt idx="614">
                  <c:v>135.35788451425671</c:v>
                </c:pt>
                <c:pt idx="615">
                  <c:v>135.38103716183184</c:v>
                </c:pt>
                <c:pt idx="616">
                  <c:v>135.4040743350954</c:v>
                </c:pt>
                <c:pt idx="617">
                  <c:v>135.426996609978</c:v>
                </c:pt>
                <c:pt idx="618">
                  <c:v>135.44980455953768</c:v>
                </c:pt>
                <c:pt idx="619">
                  <c:v>135.47249875397435</c:v>
                </c:pt>
                <c:pt idx="620">
                  <c:v>135.49507976064405</c:v>
                </c:pt>
                <c:pt idx="621">
                  <c:v>135.51754814407315</c:v>
                </c:pt>
                <c:pt idx="622">
                  <c:v>135.53990446597237</c:v>
                </c:pt>
                <c:pt idx="623">
                  <c:v>135.56214928525097</c:v>
                </c:pt>
                <c:pt idx="624">
                  <c:v>135.58428315803056</c:v>
                </c:pt>
                <c:pt idx="625">
                  <c:v>135.60630663765909</c:v>
                </c:pt>
                <c:pt idx="626">
                  <c:v>135.62822027472475</c:v>
                </c:pt>
                <c:pt idx="627">
                  <c:v>135.65002461706956</c:v>
                </c:pt>
                <c:pt idx="628">
                  <c:v>135.67172020980325</c:v>
                </c:pt>
                <c:pt idx="629">
                  <c:v>135.69330759531675</c:v>
                </c:pt>
                <c:pt idx="630">
                  <c:v>135.71478731329583</c:v>
                </c:pt>
                <c:pt idx="631">
                  <c:v>135.73615990073455</c:v>
                </c:pt>
                <c:pt idx="632">
                  <c:v>135.75742589194869</c:v>
                </c:pt>
                <c:pt idx="633">
                  <c:v>135.77858581858919</c:v>
                </c:pt>
                <c:pt idx="634">
                  <c:v>135.79964020965531</c:v>
                </c:pt>
                <c:pt idx="635">
                  <c:v>135.82058959150785</c:v>
                </c:pt>
                <c:pt idx="636">
                  <c:v>135.84143448788251</c:v>
                </c:pt>
                <c:pt idx="637">
                  <c:v>135.86217541990283</c:v>
                </c:pt>
                <c:pt idx="638">
                  <c:v>135.88281290609308</c:v>
                </c:pt>
                <c:pt idx="639">
                  <c:v>135.90334746239154</c:v>
                </c:pt>
                <c:pt idx="640">
                  <c:v>135.92377960216322</c:v>
                </c:pt>
                <c:pt idx="641">
                  <c:v>135.94410983621265</c:v>
                </c:pt>
                <c:pt idx="642">
                  <c:v>135.96433867279671</c:v>
                </c:pt>
                <c:pt idx="643">
                  <c:v>135.98446661763745</c:v>
                </c:pt>
                <c:pt idx="644">
                  <c:v>136.00449417393446</c:v>
                </c:pt>
                <c:pt idx="645">
                  <c:v>136.02442184237771</c:v>
                </c:pt>
                <c:pt idx="646">
                  <c:v>136.04425012115996</c:v>
                </c:pt>
                <c:pt idx="647">
                  <c:v>136.06397950598921</c:v>
                </c:pt>
                <c:pt idx="648">
                  <c:v>136.08361049010114</c:v>
                </c:pt>
                <c:pt idx="649">
                  <c:v>136.10314356427131</c:v>
                </c:pt>
                <c:pt idx="650">
                  <c:v>136.12257921682766</c:v>
                </c:pt>
                <c:pt idx="651">
                  <c:v>136.14191793366246</c:v>
                </c:pt>
                <c:pt idx="652">
                  <c:v>136.16116019824466</c:v>
                </c:pt>
                <c:pt idx="653">
                  <c:v>136.18030649163185</c:v>
                </c:pt>
                <c:pt idx="654">
                  <c:v>136.19935729248243</c:v>
                </c:pt>
                <c:pt idx="655">
                  <c:v>136.21831307706734</c:v>
                </c:pt>
                <c:pt idx="656">
                  <c:v>136.23717431928225</c:v>
                </c:pt>
                <c:pt idx="657">
                  <c:v>136.2559414906591</c:v>
                </c:pt>
                <c:pt idx="658">
                  <c:v>136.27461506037827</c:v>
                </c:pt>
                <c:pt idx="659">
                  <c:v>136.29319549527989</c:v>
                </c:pt>
                <c:pt idx="660">
                  <c:v>136.31168325987585</c:v>
                </c:pt>
                <c:pt idx="661">
                  <c:v>136.33007881636121</c:v>
                </c:pt>
                <c:pt idx="662">
                  <c:v>136.3483826246258</c:v>
                </c:pt>
                <c:pt idx="663">
                  <c:v>136.36659514226585</c:v>
                </c:pt>
                <c:pt idx="664">
                  <c:v>136.38471682459522</c:v>
                </c:pt>
                <c:pt idx="665">
                  <c:v>136.40274812465691</c:v>
                </c:pt>
                <c:pt idx="666">
                  <c:v>136.42068949323431</c:v>
                </c:pt>
                <c:pt idx="667">
                  <c:v>136.43854137886268</c:v>
                </c:pt>
                <c:pt idx="668">
                  <c:v>136.45630422783998</c:v>
                </c:pt>
                <c:pt idx="669">
                  <c:v>136.47397848423844</c:v>
                </c:pt>
                <c:pt idx="670">
                  <c:v>136.49156458991536</c:v>
                </c:pt>
                <c:pt idx="671">
                  <c:v>136.50906298452429</c:v>
                </c:pt>
                <c:pt idx="672">
                  <c:v>136.52647410552601</c:v>
                </c:pt>
                <c:pt idx="673">
                  <c:v>136.54379838819943</c:v>
                </c:pt>
                <c:pt idx="674">
                  <c:v>136.56103626565258</c:v>
                </c:pt>
                <c:pt idx="675">
                  <c:v>136.57818816883326</c:v>
                </c:pt>
                <c:pt idx="676">
                  <c:v>136.59525452653992</c:v>
                </c:pt>
                <c:pt idx="677">
                  <c:v>136.61223576543242</c:v>
                </c:pt>
                <c:pt idx="678">
                  <c:v>136.62913231004262</c:v>
                </c:pt>
                <c:pt idx="679">
                  <c:v>136.64594458278498</c:v>
                </c:pt>
                <c:pt idx="680">
                  <c:v>136.66267300396726</c:v>
                </c:pt>
                <c:pt idx="681">
                  <c:v>136.67931799180079</c:v>
                </c:pt>
                <c:pt idx="682">
                  <c:v>136.69587996241114</c:v>
                </c:pt>
                <c:pt idx="683">
                  <c:v>136.71235932984851</c:v>
                </c:pt>
                <c:pt idx="684">
                  <c:v>136.72875650609788</c:v>
                </c:pt>
                <c:pt idx="685">
                  <c:v>136.74507190108952</c:v>
                </c:pt>
                <c:pt idx="686">
                  <c:v>136.76130592270914</c:v>
                </c:pt>
                <c:pt idx="687">
                  <c:v>136.77745897680819</c:v>
                </c:pt>
                <c:pt idx="688">
                  <c:v>136.79353146721377</c:v>
                </c:pt>
                <c:pt idx="689">
                  <c:v>136.80952379573907</c:v>
                </c:pt>
                <c:pt idx="690">
                  <c:v>136.82543636219305</c:v>
                </c:pt>
                <c:pt idx="691">
                  <c:v>136.84126956439076</c:v>
                </c:pt>
                <c:pt idx="692">
                  <c:v>136.85702379816308</c:v>
                </c:pt>
                <c:pt idx="693">
                  <c:v>136.87269945736665</c:v>
                </c:pt>
                <c:pt idx="694">
                  <c:v>136.88829693389377</c:v>
                </c:pt>
                <c:pt idx="695">
                  <c:v>136.90381661768217</c:v>
                </c:pt>
                <c:pt idx="696">
                  <c:v>136.91925889672473</c:v>
                </c:pt>
                <c:pt idx="697">
                  <c:v>136.9346241570793</c:v>
                </c:pt>
                <c:pt idx="698">
                  <c:v>136.94991278287813</c:v>
                </c:pt>
                <c:pt idx="699">
                  <c:v>136.96512515633765</c:v>
                </c:pt>
                <c:pt idx="700">
                  <c:v>136.98026165776801</c:v>
                </c:pt>
                <c:pt idx="701">
                  <c:v>136.99532266558253</c:v>
                </c:pt>
                <c:pt idx="702">
                  <c:v>137.01030855630722</c:v>
                </c:pt>
                <c:pt idx="703">
                  <c:v>137.02521970459009</c:v>
                </c:pt>
                <c:pt idx="704">
                  <c:v>137.04005648321066</c:v>
                </c:pt>
                <c:pt idx="705">
                  <c:v>137.05481926308914</c:v>
                </c:pt>
                <c:pt idx="706">
                  <c:v>137.06950841329581</c:v>
                </c:pt>
                <c:pt idx="707">
                  <c:v>137.08412430106014</c:v>
                </c:pt>
                <c:pt idx="708">
                  <c:v>137.09866729178015</c:v>
                </c:pt>
                <c:pt idx="709">
                  <c:v>137.11313774903135</c:v>
                </c:pt>
                <c:pt idx="710">
                  <c:v>137.12753603457594</c:v>
                </c:pt>
                <c:pt idx="711">
                  <c:v>137.14186250837173</c:v>
                </c:pt>
                <c:pt idx="712">
                  <c:v>137.1561175285814</c:v>
                </c:pt>
                <c:pt idx="713">
                  <c:v>137.17030145158117</c:v>
                </c:pt>
                <c:pt idx="714">
                  <c:v>137.18441463196984</c:v>
                </c:pt>
                <c:pt idx="715">
                  <c:v>137.19845742257769</c:v>
                </c:pt>
                <c:pt idx="716">
                  <c:v>137.21243017447517</c:v>
                </c:pt>
                <c:pt idx="717">
                  <c:v>137.22633323698182</c:v>
                </c:pt>
                <c:pt idx="718">
                  <c:v>137.24016695767494</c:v>
                </c:pt>
                <c:pt idx="719">
                  <c:v>137.25393168239827</c:v>
                </c:pt>
                <c:pt idx="720">
                  <c:v>137.26762775527061</c:v>
                </c:pt>
                <c:pt idx="721">
                  <c:v>137.28125551869454</c:v>
                </c:pt>
                <c:pt idx="722">
                  <c:v>137.29481531336484</c:v>
                </c:pt>
                <c:pt idx="723">
                  <c:v>137.30830747827707</c:v>
                </c:pt>
                <c:pt idx="724">
                  <c:v>137.32173235073606</c:v>
                </c:pt>
                <c:pt idx="725">
                  <c:v>137.33509026636432</c:v>
                </c:pt>
                <c:pt idx="726">
                  <c:v>137.34838155911046</c:v>
                </c:pt>
                <c:pt idx="727">
                  <c:v>137.36160656125745</c:v>
                </c:pt>
                <c:pt idx="728">
                  <c:v>137.37476560343106</c:v>
                </c:pt>
                <c:pt idx="729">
                  <c:v>137.38785901460804</c:v>
                </c:pt>
                <c:pt idx="730">
                  <c:v>137.40088712212435</c:v>
                </c:pt>
                <c:pt idx="731">
                  <c:v>137.4138502516833</c:v>
                </c:pt>
                <c:pt idx="732">
                  <c:v>137.42674872736387</c:v>
                </c:pt>
                <c:pt idx="733">
                  <c:v>137.4395828716286</c:v>
                </c:pt>
                <c:pt idx="734">
                  <c:v>137.45235300533176</c:v>
                </c:pt>
                <c:pt idx="735">
                  <c:v>137.46505944772736</c:v>
                </c:pt>
                <c:pt idx="736">
                  <c:v>137.47770251647717</c:v>
                </c:pt>
                <c:pt idx="737">
                  <c:v>137.49028252765845</c:v>
                </c:pt>
                <c:pt idx="738">
                  <c:v>137.50279979577226</c:v>
                </c:pt>
                <c:pt idx="739">
                  <c:v>137.51525463375089</c:v>
                </c:pt>
                <c:pt idx="740">
                  <c:v>137.52764735296591</c:v>
                </c:pt>
                <c:pt idx="741">
                  <c:v>137.53997826323604</c:v>
                </c:pt>
                <c:pt idx="742">
                  <c:v>137.5522476728346</c:v>
                </c:pt>
                <c:pt idx="743">
                  <c:v>137.56445588849749</c:v>
                </c:pt>
                <c:pt idx="744">
                  <c:v>137.57660321543074</c:v>
                </c:pt>
                <c:pt idx="745">
                  <c:v>137.58868995731819</c:v>
                </c:pt>
                <c:pt idx="746">
                  <c:v>137.60071641632896</c:v>
                </c:pt>
                <c:pt idx="747">
                  <c:v>137.61268289312517</c:v>
                </c:pt>
                <c:pt idx="748">
                  <c:v>137.6245896868694</c:v>
                </c:pt>
                <c:pt idx="749">
                  <c:v>137.63643709523203</c:v>
                </c:pt>
                <c:pt idx="750">
                  <c:v>137.64822541439895</c:v>
                </c:pt>
                <c:pt idx="751">
                  <c:v>137.65995493907877</c:v>
                </c:pt>
                <c:pt idx="752">
                  <c:v>137.67162596251018</c:v>
                </c:pt>
                <c:pt idx="753">
                  <c:v>137.68323877646935</c:v>
                </c:pt>
                <c:pt idx="754">
                  <c:v>137.69479367127732</c:v>
                </c:pt>
                <c:pt idx="755">
                  <c:v>137.70629093580698</c:v>
                </c:pt>
                <c:pt idx="756">
                  <c:v>137.71773085749058</c:v>
                </c:pt>
                <c:pt idx="757">
                  <c:v>137.72911372232676</c:v>
                </c:pt>
                <c:pt idx="758">
                  <c:v>137.74043981488768</c:v>
                </c:pt>
                <c:pt idx="759">
                  <c:v>137.75170941832633</c:v>
                </c:pt>
                <c:pt idx="760">
                  <c:v>137.76292281438333</c:v>
                </c:pt>
                <c:pt idx="761">
                  <c:v>137.77408028339414</c:v>
                </c:pt>
                <c:pt idx="762">
                  <c:v>137.78518210429615</c:v>
                </c:pt>
                <c:pt idx="763">
                  <c:v>137.79622855463538</c:v>
                </c:pt>
                <c:pt idx="764">
                  <c:v>137.80721991057374</c:v>
                </c:pt>
                <c:pt idx="765">
                  <c:v>137.81815644689561</c:v>
                </c:pt>
                <c:pt idx="766">
                  <c:v>137.82903843701502</c:v>
                </c:pt>
                <c:pt idx="767">
                  <c:v>137.8398661529823</c:v>
                </c:pt>
                <c:pt idx="768">
                  <c:v>137.8506398654909</c:v>
                </c:pt>
                <c:pt idx="769">
                  <c:v>137.86135984388417</c:v>
                </c:pt>
                <c:pt idx="770">
                  <c:v>137.87202635616217</c:v>
                </c:pt>
                <c:pt idx="771">
                  <c:v>137.88263966898822</c:v>
                </c:pt>
                <c:pt idx="772">
                  <c:v>137.89320004769576</c:v>
                </c:pt>
                <c:pt idx="773">
                  <c:v>137.90370775629469</c:v>
                </c:pt>
                <c:pt idx="774">
                  <c:v>137.91416305747839</c:v>
                </c:pt>
                <c:pt idx="775">
                  <c:v>137.92456621262991</c:v>
                </c:pt>
                <c:pt idx="776">
                  <c:v>137.93491748182862</c:v>
                </c:pt>
                <c:pt idx="777">
                  <c:v>137.94521712385682</c:v>
                </c:pt>
                <c:pt idx="778">
                  <c:v>137.95546539620614</c:v>
                </c:pt>
                <c:pt idx="779">
                  <c:v>137.96566255508384</c:v>
                </c:pt>
                <c:pt idx="780">
                  <c:v>137.97580885541944</c:v>
                </c:pt>
                <c:pt idx="781">
                  <c:v>137.98590455087103</c:v>
                </c:pt>
                <c:pt idx="782">
                  <c:v>137.99594989383149</c:v>
                </c:pt>
                <c:pt idx="783">
                  <c:v>138.0059451354349</c:v>
                </c:pt>
                <c:pt idx="784">
                  <c:v>138.01589052556284</c:v>
                </c:pt>
                <c:pt idx="785">
                  <c:v>138.02578631285058</c:v>
                </c:pt>
                <c:pt idx="786">
                  <c:v>138.03563274469337</c:v>
                </c:pt>
                <c:pt idx="787">
                  <c:v>138.04543006725243</c:v>
                </c:pt>
                <c:pt idx="788">
                  <c:v>138.05517852546134</c:v>
                </c:pt>
                <c:pt idx="789">
                  <c:v>138.06487836303211</c:v>
                </c:pt>
                <c:pt idx="790">
                  <c:v>138.07452982246122</c:v>
                </c:pt>
                <c:pt idx="791">
                  <c:v>138.08413314503554</c:v>
                </c:pt>
                <c:pt idx="792">
                  <c:v>138.09368857083871</c:v>
                </c:pt>
                <c:pt idx="793">
                  <c:v>138.1031963387569</c:v>
                </c:pt>
                <c:pt idx="794">
                  <c:v>138.11265668648474</c:v>
                </c:pt>
                <c:pt idx="795">
                  <c:v>138.12206985053143</c:v>
                </c:pt>
                <c:pt idx="796">
                  <c:v>138.13143606622663</c:v>
                </c:pt>
                <c:pt idx="797">
                  <c:v>138.1407555677261</c:v>
                </c:pt>
                <c:pt idx="798">
                  <c:v>138.15002858801796</c:v>
                </c:pt>
                <c:pt idx="799">
                  <c:v>138.15925535892816</c:v>
                </c:pt>
                <c:pt idx="800">
                  <c:v>138.16843611112648</c:v>
                </c:pt>
                <c:pt idx="801">
                  <c:v>138.17757107413217</c:v>
                </c:pt>
                <c:pt idx="802">
                  <c:v>138.18666047631979</c:v>
                </c:pt>
                <c:pt idx="803">
                  <c:v>138.19570454492487</c:v>
                </c:pt>
                <c:pt idx="804">
                  <c:v>138.20470350604961</c:v>
                </c:pt>
                <c:pt idx="805">
                  <c:v>138.21365758466851</c:v>
                </c:pt>
                <c:pt idx="806">
                  <c:v>138.22256700463396</c:v>
                </c:pt>
                <c:pt idx="807">
                  <c:v>138.23143198868195</c:v>
                </c:pt>
                <c:pt idx="808">
                  <c:v>138.24025275843755</c:v>
                </c:pt>
                <c:pt idx="809">
                  <c:v>138.24902953442046</c:v>
                </c:pt>
                <c:pt idx="810">
                  <c:v>138.25776253605054</c:v>
                </c:pt>
                <c:pt idx="811">
                  <c:v>138.26645198165329</c:v>
                </c:pt>
                <c:pt idx="812">
                  <c:v>138.27509808846526</c:v>
                </c:pt>
                <c:pt idx="813">
                  <c:v>138.28370107263964</c:v>
                </c:pt>
                <c:pt idx="814">
                  <c:v>138.29226114925143</c:v>
                </c:pt>
                <c:pt idx="815">
                  <c:v>138.30077853230299</c:v>
                </c:pt>
                <c:pt idx="816">
                  <c:v>138.30925343472938</c:v>
                </c:pt>
                <c:pt idx="817">
                  <c:v>138.31768606840356</c:v>
                </c:pt>
                <c:pt idx="818">
                  <c:v>138.32607664414184</c:v>
                </c:pt>
                <c:pt idx="819">
                  <c:v>138.33442537170902</c:v>
                </c:pt>
                <c:pt idx="820">
                  <c:v>138.34273245982376</c:v>
                </c:pt>
                <c:pt idx="821">
                  <c:v>138.35099811616368</c:v>
                </c:pt>
                <c:pt idx="822">
                  <c:v>138.35922254737062</c:v>
                </c:pt>
                <c:pt idx="823">
                  <c:v>138.36740595905582</c:v>
                </c:pt>
                <c:pt idx="824">
                  <c:v>138.37554855580493</c:v>
                </c:pt>
                <c:pt idx="825">
                  <c:v>138.38365054118333</c:v>
                </c:pt>
                <c:pt idx="826">
                  <c:v>138.39171211774106</c:v>
                </c:pt>
                <c:pt idx="827">
                  <c:v>138.39973348701798</c:v>
                </c:pt>
                <c:pt idx="828">
                  <c:v>138.40771484954874</c:v>
                </c:pt>
                <c:pt idx="829">
                  <c:v>138.41565640486778</c:v>
                </c:pt>
                <c:pt idx="830">
                  <c:v>138.42355835151443</c:v>
                </c:pt>
                <c:pt idx="831">
                  <c:v>138.4314208870378</c:v>
                </c:pt>
                <c:pt idx="832">
                  <c:v>138.43924420800164</c:v>
                </c:pt>
                <c:pt idx="833">
                  <c:v>138.44702850998937</c:v>
                </c:pt>
                <c:pt idx="834">
                  <c:v>138.45477398760895</c:v>
                </c:pt>
                <c:pt idx="835">
                  <c:v>138.46248083449774</c:v>
                </c:pt>
                <c:pt idx="836">
                  <c:v>138.47014924332734</c:v>
                </c:pt>
                <c:pt idx="837">
                  <c:v>138.47777940580835</c:v>
                </c:pt>
                <c:pt idx="838">
                  <c:v>138.48537151269522</c:v>
                </c:pt>
                <c:pt idx="839">
                  <c:v>138.49292575379098</c:v>
                </c:pt>
                <c:pt idx="840">
                  <c:v>138.50044231795215</c:v>
                </c:pt>
                <c:pt idx="841">
                  <c:v>138.50792139309311</c:v>
                </c:pt>
                <c:pt idx="842">
                  <c:v>138.51536316619121</c:v>
                </c:pt>
                <c:pt idx="843">
                  <c:v>138.52276782329116</c:v>
                </c:pt>
                <c:pt idx="844">
                  <c:v>138.53013554950974</c:v>
                </c:pt>
                <c:pt idx="845">
                  <c:v>138.5374665290405</c:v>
                </c:pt>
                <c:pt idx="846">
                  <c:v>138.54476094515829</c:v>
                </c:pt>
                <c:pt idx="847">
                  <c:v>138.55201898022392</c:v>
                </c:pt>
                <c:pt idx="848">
                  <c:v>138.55924081568867</c:v>
                </c:pt>
                <c:pt idx="849">
                  <c:v>138.56642663209874</c:v>
                </c:pt>
                <c:pt idx="850">
                  <c:v>138.57357660909997</c:v>
                </c:pt>
                <c:pt idx="851">
                  <c:v>138.58069092544213</c:v>
                </c:pt>
                <c:pt idx="852">
                  <c:v>138.58776975898351</c:v>
                </c:pt>
                <c:pt idx="853">
                  <c:v>138.59481328669528</c:v>
                </c:pt>
                <c:pt idx="854">
                  <c:v>138.60182168466608</c:v>
                </c:pt>
                <c:pt idx="855">
                  <c:v>138.60879512810612</c:v>
                </c:pt>
                <c:pt idx="856">
                  <c:v>138.61573379135194</c:v>
                </c:pt>
                <c:pt idx="857">
                  <c:v>138.62263784787046</c:v>
                </c:pt>
                <c:pt idx="858">
                  <c:v>138.62950747026341</c:v>
                </c:pt>
                <c:pt idx="859">
                  <c:v>138.63634283027176</c:v>
                </c:pt>
                <c:pt idx="860">
                  <c:v>138.64314409877983</c:v>
                </c:pt>
                <c:pt idx="861">
                  <c:v>138.64991144581967</c:v>
                </c:pt>
                <c:pt idx="862">
                  <c:v>138.65664504057537</c:v>
                </c:pt>
                <c:pt idx="863">
                  <c:v>138.66334505138713</c:v>
                </c:pt>
                <c:pt idx="864">
                  <c:v>138.67001164575552</c:v>
                </c:pt>
                <c:pt idx="865">
                  <c:v>138.67664499034584</c:v>
                </c:pt>
                <c:pt idx="866">
                  <c:v>138.68324525099194</c:v>
                </c:pt>
                <c:pt idx="867">
                  <c:v>138.68981259270075</c:v>
                </c:pt>
                <c:pt idx="868">
                  <c:v>138.69634717965613</c:v>
                </c:pt>
                <c:pt idx="869">
                  <c:v>138.70284917522312</c:v>
                </c:pt>
                <c:pt idx="870">
                  <c:v>138.7093187419519</c:v>
                </c:pt>
                <c:pt idx="871">
                  <c:v>138.71575604158204</c:v>
                </c:pt>
                <c:pt idx="872">
                  <c:v>138.72216123504631</c:v>
                </c:pt>
                <c:pt idx="873">
                  <c:v>138.72853448247494</c:v>
                </c:pt>
                <c:pt idx="874">
                  <c:v>138.73487594319937</c:v>
                </c:pt>
                <c:pt idx="875">
                  <c:v>138.74118577575649</c:v>
                </c:pt>
                <c:pt idx="876">
                  <c:v>138.74746413789245</c:v>
                </c:pt>
                <c:pt idx="877">
                  <c:v>138.75371118656665</c:v>
                </c:pt>
                <c:pt idx="878">
                  <c:v>138.75992707795558</c:v>
                </c:pt>
                <c:pt idx="879">
                  <c:v>138.76611196745688</c:v>
                </c:pt>
                <c:pt idx="880">
                  <c:v>138.77226600969306</c:v>
                </c:pt>
                <c:pt idx="881">
                  <c:v>138.77838935851557</c:v>
                </c:pt>
                <c:pt idx="882">
                  <c:v>138.78448216700843</c:v>
                </c:pt>
                <c:pt idx="883">
                  <c:v>138.79054458749215</c:v>
                </c:pt>
                <c:pt idx="884">
                  <c:v>138.79657677152755</c:v>
                </c:pt>
                <c:pt idx="885">
                  <c:v>138.80257886991956</c:v>
                </c:pt>
                <c:pt idx="886">
                  <c:v>138.80855103272094</c:v>
                </c:pt>
                <c:pt idx="887">
                  <c:v>138.81449340923612</c:v>
                </c:pt>
                <c:pt idx="888">
                  <c:v>138.82040614802474</c:v>
                </c:pt>
                <c:pt idx="889">
                  <c:v>138.82628939690568</c:v>
                </c:pt>
                <c:pt idx="890">
                  <c:v>138.83214330296039</c:v>
                </c:pt>
                <c:pt idx="891">
                  <c:v>138.83796801253681</c:v>
                </c:pt>
                <c:pt idx="892">
                  <c:v>138.84376367125304</c:v>
                </c:pt>
                <c:pt idx="893">
                  <c:v>138.84953042400087</c:v>
                </c:pt>
                <c:pt idx="894">
                  <c:v>138.85526841494936</c:v>
                </c:pt>
                <c:pt idx="895">
                  <c:v>138.86097778754859</c:v>
                </c:pt>
                <c:pt idx="896">
                  <c:v>138.86665868453318</c:v>
                </c:pt>
                <c:pt idx="897">
                  <c:v>138.87231124792586</c:v>
                </c:pt>
                <c:pt idx="898">
                  <c:v>138.87793561904101</c:v>
                </c:pt>
                <c:pt idx="899">
                  <c:v>138.8835319384882</c:v>
                </c:pt>
                <c:pt idx="900">
                  <c:v>138.8891003461757</c:v>
                </c:pt>
                <c:pt idx="901">
                  <c:v>138.89464098131398</c:v>
                </c:pt>
                <c:pt idx="902">
                  <c:v>138.90015398241923</c:v>
                </c:pt>
                <c:pt idx="903">
                  <c:v>138.90563948731676</c:v>
                </c:pt>
                <c:pt idx="904">
                  <c:v>138.91109763314449</c:v>
                </c:pt>
                <c:pt idx="905">
                  <c:v>138.9165285563563</c:v>
                </c:pt>
                <c:pt idx="906">
                  <c:v>138.92193239272561</c:v>
                </c:pt>
                <c:pt idx="907">
                  <c:v>138.92730927734857</c:v>
                </c:pt>
                <c:pt idx="908">
                  <c:v>138.93265934464762</c:v>
                </c:pt>
                <c:pt idx="909">
                  <c:v>138.93798272837469</c:v>
                </c:pt>
                <c:pt idx="910">
                  <c:v>138.94327956161464</c:v>
                </c:pt>
                <c:pt idx="911">
                  <c:v>138.94854997678863</c:v>
                </c:pt>
                <c:pt idx="912">
                  <c:v>138.95379410565724</c:v>
                </c:pt>
                <c:pt idx="913">
                  <c:v>138.959012079324</c:v>
                </c:pt>
                <c:pt idx="914">
                  <c:v>138.96420402823856</c:v>
                </c:pt>
                <c:pt idx="915">
                  <c:v>138.96937008219984</c:v>
                </c:pt>
                <c:pt idx="916">
                  <c:v>138.97451037035952</c:v>
                </c:pt>
                <c:pt idx="917">
                  <c:v>138.97962502122505</c:v>
                </c:pt>
                <c:pt idx="918">
                  <c:v>138.98471416266295</c:v>
                </c:pt>
                <c:pt idx="919">
                  <c:v>138.98977792190203</c:v>
                </c:pt>
                <c:pt idx="920">
                  <c:v>138.99481642553656</c:v>
                </c:pt>
                <c:pt idx="921">
                  <c:v>138.99982979952938</c:v>
                </c:pt>
                <c:pt idx="922">
                  <c:v>139.00481816921507</c:v>
                </c:pt>
                <c:pt idx="923">
                  <c:v>139.0097816593032</c:v>
                </c:pt>
                <c:pt idx="924">
                  <c:v>139.01472039388119</c:v>
                </c:pt>
                <c:pt idx="925">
                  <c:v>139.01963449641772</c:v>
                </c:pt>
                <c:pt idx="926">
                  <c:v>139.02452408976563</c:v>
                </c:pt>
                <c:pt idx="927">
                  <c:v>139.02938929616496</c:v>
                </c:pt>
                <c:pt idx="928">
                  <c:v>139.03423023724616</c:v>
                </c:pt>
                <c:pt idx="929">
                  <c:v>139.03904703403296</c:v>
                </c:pt>
                <c:pt idx="930">
                  <c:v>139.04383980694558</c:v>
                </c:pt>
                <c:pt idx="931">
                  <c:v>139.04860867580356</c:v>
                </c:pt>
                <c:pt idx="932">
                  <c:v>139.05335375982889</c:v>
                </c:pt>
                <c:pt idx="933">
                  <c:v>139.0580751776489</c:v>
                </c:pt>
                <c:pt idx="934">
                  <c:v>139.06277304729934</c:v>
                </c:pt>
                <c:pt idx="935">
                  <c:v>139.06744748622708</c:v>
                </c:pt>
                <c:pt idx="936">
                  <c:v>139.07209861129346</c:v>
                </c:pt>
                <c:pt idx="937">
                  <c:v>139.07672653877677</c:v>
                </c:pt>
                <c:pt idx="938">
                  <c:v>139.08133138437546</c:v>
                </c:pt>
                <c:pt idx="939">
                  <c:v>139.08591326321093</c:v>
                </c:pt>
                <c:pt idx="940">
                  <c:v>139.09047228983036</c:v>
                </c:pt>
                <c:pt idx="941">
                  <c:v>139.09500857820967</c:v>
                </c:pt>
                <c:pt idx="942">
                  <c:v>139.09952224175629</c:v>
                </c:pt>
                <c:pt idx="943">
                  <c:v>139.10401339331204</c:v>
                </c:pt>
                <c:pt idx="944">
                  <c:v>139.10848214515596</c:v>
                </c:pt>
                <c:pt idx="945">
                  <c:v>139.1129286090071</c:v>
                </c:pt>
                <c:pt idx="946">
                  <c:v>139.11735289602726</c:v>
                </c:pt>
                <c:pt idx="947">
                  <c:v>139.12175511682383</c:v>
                </c:pt>
                <c:pt idx="948">
                  <c:v>139.12613538145263</c:v>
                </c:pt>
                <c:pt idx="949">
                  <c:v>139.13049379942038</c:v>
                </c:pt>
                <c:pt idx="950">
                  <c:v>139.13483047968788</c:v>
                </c:pt>
                <c:pt idx="951">
                  <c:v>139.13914553067229</c:v>
                </c:pt>
                <c:pt idx="952">
                  <c:v>139.14343906025013</c:v>
                </c:pt>
                <c:pt idx="953">
                  <c:v>139.14771117575987</c:v>
                </c:pt>
                <c:pt idx="954">
                  <c:v>139.15196198400463</c:v>
                </c:pt>
                <c:pt idx="955">
                  <c:v>139.15619159125478</c:v>
                </c:pt>
                <c:pt idx="956">
                  <c:v>139.16040010325079</c:v>
                </c:pt>
                <c:pt idx="957">
                  <c:v>139.16458762520563</c:v>
                </c:pt>
                <c:pt idx="958">
                  <c:v>139.16875426180763</c:v>
                </c:pt>
                <c:pt idx="959">
                  <c:v>139.17290011722287</c:v>
                </c:pt>
                <c:pt idx="960">
                  <c:v>139.17702529509793</c:v>
                </c:pt>
                <c:pt idx="961">
                  <c:v>139.18112989856252</c:v>
                </c:pt>
                <c:pt idx="962">
                  <c:v>139.18521403023192</c:v>
                </c:pt>
                <c:pt idx="963">
                  <c:v>139.18927779220968</c:v>
                </c:pt>
                <c:pt idx="964">
                  <c:v>139.19332128608997</c:v>
                </c:pt>
                <c:pt idx="965">
                  <c:v>139.19734461296042</c:v>
                </c:pt>
                <c:pt idx="966">
                  <c:v>139.20134787340439</c:v>
                </c:pt>
                <c:pt idx="967">
                  <c:v>139.20533116750357</c:v>
                </c:pt>
                <c:pt idx="968">
                  <c:v>139.20929459484057</c:v>
                </c:pt>
                <c:pt idx="969">
                  <c:v>139.21323825450128</c:v>
                </c:pt>
                <c:pt idx="970">
                  <c:v>139.21716224507736</c:v>
                </c:pt>
                <c:pt idx="971">
                  <c:v>139.2210666646688</c:v>
                </c:pt>
                <c:pt idx="972">
                  <c:v>139.22495161088625</c:v>
                </c:pt>
                <c:pt idx="973">
                  <c:v>139.22881718085364</c:v>
                </c:pt>
                <c:pt idx="974">
                  <c:v>139.2326634712104</c:v>
                </c:pt>
                <c:pt idx="975">
                  <c:v>139.23649057811394</c:v>
                </c:pt>
                <c:pt idx="976">
                  <c:v>139.2402985972422</c:v>
                </c:pt>
                <c:pt idx="977">
                  <c:v>139.24408762379579</c:v>
                </c:pt>
                <c:pt idx="978">
                  <c:v>139.24785775250061</c:v>
                </c:pt>
                <c:pt idx="979">
                  <c:v>139.25160907761008</c:v>
                </c:pt>
                <c:pt idx="980">
                  <c:v>139.25534169290751</c:v>
                </c:pt>
                <c:pt idx="981">
                  <c:v>139.25905569170848</c:v>
                </c:pt>
                <c:pt idx="982">
                  <c:v>139.26275116686315</c:v>
                </c:pt>
                <c:pt idx="983">
                  <c:v>139.26642821075859</c:v>
                </c:pt>
                <c:pt idx="984">
                  <c:v>139.27008691532109</c:v>
                </c:pt>
                <c:pt idx="985">
                  <c:v>139.27372737201847</c:v>
                </c:pt>
                <c:pt idx="986">
                  <c:v>139.27734967186228</c:v>
                </c:pt>
                <c:pt idx="987">
                  <c:v>139.28095390541029</c:v>
                </c:pt>
                <c:pt idx="988">
                  <c:v>139.28454016276848</c:v>
                </c:pt>
                <c:pt idx="989">
                  <c:v>139.28810853359346</c:v>
                </c:pt>
                <c:pt idx="990">
                  <c:v>139.29165910709474</c:v>
                </c:pt>
                <c:pt idx="991">
                  <c:v>139.29519197203678</c:v>
                </c:pt>
                <c:pt idx="992">
                  <c:v>139.29870721674141</c:v>
                </c:pt>
                <c:pt idx="993">
                  <c:v>139.30220492908992</c:v>
                </c:pt>
                <c:pt idx="994">
                  <c:v>139.30568519652533</c:v>
                </c:pt>
                <c:pt idx="995">
                  <c:v>139.30914810605449</c:v>
                </c:pt>
                <c:pt idx="996">
                  <c:v>139.31259374425031</c:v>
                </c:pt>
                <c:pt idx="997">
                  <c:v>139.31602219725394</c:v>
                </c:pt>
                <c:pt idx="998">
                  <c:v>139.31943355077689</c:v>
                </c:pt>
                <c:pt idx="999">
                  <c:v>139.32282789010316</c:v>
                </c:pt>
                <c:pt idx="1000">
                  <c:v>139.3262053000914</c:v>
                </c:pt>
              </c:numCache>
            </c:numRef>
          </c:val>
          <c:smooth val="1"/>
        </c:ser>
        <c:ser>
          <c:idx val="2"/>
          <c:order val="1"/>
          <c:tx>
            <c:v>Cooling Level 1</c:v>
          </c:tx>
          <c:spPr>
            <a:ln w="25400" cap="flat">
              <a:solidFill>
                <a:srgbClr val="00B0F0"/>
              </a:solidFill>
              <a:miter lim="800000"/>
            </a:ln>
          </c:spPr>
          <c:marker>
            <c:symbol val="none"/>
          </c:marker>
          <c:cat>
            <c:numRef>
              <c:f>Calcs!$B$1:$B$1001</c:f>
              <c:numCache>
                <c:formatCode>0</c:formatCode>
                <c:ptCount val="1001"/>
                <c:pt idx="0">
                  <c:v>0</c:v>
                </c:pt>
                <c:pt idx="1">
                  <c:v>1.8</c:v>
                </c:pt>
                <c:pt idx="2">
                  <c:v>3.6</c:v>
                </c:pt>
                <c:pt idx="3">
                  <c:v>5.4</c:v>
                </c:pt>
                <c:pt idx="4">
                  <c:v>7.2</c:v>
                </c:pt>
                <c:pt idx="5">
                  <c:v>9</c:v>
                </c:pt>
                <c:pt idx="6">
                  <c:v>10.8</c:v>
                </c:pt>
                <c:pt idx="7">
                  <c:v>12.600000000000001</c:v>
                </c:pt>
                <c:pt idx="8">
                  <c:v>14.400000000000002</c:v>
                </c:pt>
                <c:pt idx="9">
                  <c:v>16.200000000000003</c:v>
                </c:pt>
                <c:pt idx="10">
                  <c:v>18.000000000000004</c:v>
                </c:pt>
                <c:pt idx="11">
                  <c:v>19.800000000000004</c:v>
                </c:pt>
                <c:pt idx="12">
                  <c:v>21.600000000000005</c:v>
                </c:pt>
                <c:pt idx="13">
                  <c:v>23.400000000000006</c:v>
                </c:pt>
                <c:pt idx="14">
                  <c:v>25.200000000000006</c:v>
                </c:pt>
                <c:pt idx="15">
                  <c:v>27.000000000000007</c:v>
                </c:pt>
                <c:pt idx="16">
                  <c:v>28.800000000000008</c:v>
                </c:pt>
                <c:pt idx="17">
                  <c:v>30.600000000000009</c:v>
                </c:pt>
                <c:pt idx="18">
                  <c:v>32.400000000000006</c:v>
                </c:pt>
                <c:pt idx="19">
                  <c:v>34.200000000000003</c:v>
                </c:pt>
                <c:pt idx="20">
                  <c:v>36</c:v>
                </c:pt>
                <c:pt idx="21">
                  <c:v>37.799999999999997</c:v>
                </c:pt>
                <c:pt idx="22">
                  <c:v>39.599999999999994</c:v>
                </c:pt>
                <c:pt idx="23">
                  <c:v>41.399999999999991</c:v>
                </c:pt>
                <c:pt idx="24">
                  <c:v>43.199999999999989</c:v>
                </c:pt>
                <c:pt idx="25">
                  <c:v>44.999999999999986</c:v>
                </c:pt>
                <c:pt idx="26">
                  <c:v>46.799999999999983</c:v>
                </c:pt>
                <c:pt idx="27">
                  <c:v>48.59999999999998</c:v>
                </c:pt>
                <c:pt idx="28">
                  <c:v>50.399999999999977</c:v>
                </c:pt>
                <c:pt idx="29">
                  <c:v>52.199999999999974</c:v>
                </c:pt>
                <c:pt idx="30">
                  <c:v>53.999999999999972</c:v>
                </c:pt>
                <c:pt idx="31">
                  <c:v>55.799999999999969</c:v>
                </c:pt>
                <c:pt idx="32">
                  <c:v>57.599999999999966</c:v>
                </c:pt>
                <c:pt idx="33">
                  <c:v>59.399999999999963</c:v>
                </c:pt>
                <c:pt idx="34">
                  <c:v>61.19999999999996</c:v>
                </c:pt>
                <c:pt idx="35">
                  <c:v>62.999999999999957</c:v>
                </c:pt>
                <c:pt idx="36">
                  <c:v>64.799999999999955</c:v>
                </c:pt>
                <c:pt idx="37">
                  <c:v>66.599999999999952</c:v>
                </c:pt>
                <c:pt idx="38">
                  <c:v>68.399999999999949</c:v>
                </c:pt>
                <c:pt idx="39">
                  <c:v>70.199999999999946</c:v>
                </c:pt>
                <c:pt idx="40">
                  <c:v>71.999999999999943</c:v>
                </c:pt>
                <c:pt idx="41">
                  <c:v>73.79999999999994</c:v>
                </c:pt>
                <c:pt idx="42">
                  <c:v>75.599999999999937</c:v>
                </c:pt>
                <c:pt idx="43">
                  <c:v>77.399999999999935</c:v>
                </c:pt>
                <c:pt idx="44">
                  <c:v>79.199999999999932</c:v>
                </c:pt>
                <c:pt idx="45">
                  <c:v>80.999999999999929</c:v>
                </c:pt>
                <c:pt idx="46">
                  <c:v>82.799999999999926</c:v>
                </c:pt>
                <c:pt idx="47">
                  <c:v>84.599999999999923</c:v>
                </c:pt>
                <c:pt idx="48">
                  <c:v>86.39999999999992</c:v>
                </c:pt>
                <c:pt idx="49">
                  <c:v>88.199999999999918</c:v>
                </c:pt>
                <c:pt idx="50">
                  <c:v>89.999999999999915</c:v>
                </c:pt>
                <c:pt idx="51">
                  <c:v>91.799999999999912</c:v>
                </c:pt>
                <c:pt idx="52">
                  <c:v>93.599999999999909</c:v>
                </c:pt>
                <c:pt idx="53">
                  <c:v>95.399999999999906</c:v>
                </c:pt>
                <c:pt idx="54">
                  <c:v>97.199999999999903</c:v>
                </c:pt>
                <c:pt idx="55">
                  <c:v>98.999999999999901</c:v>
                </c:pt>
                <c:pt idx="56">
                  <c:v>100.7999999999999</c:v>
                </c:pt>
                <c:pt idx="57">
                  <c:v>102.59999999999989</c:v>
                </c:pt>
                <c:pt idx="58">
                  <c:v>104.39999999999989</c:v>
                </c:pt>
                <c:pt idx="59">
                  <c:v>106.19999999999989</c:v>
                </c:pt>
                <c:pt idx="60">
                  <c:v>107.99999999999989</c:v>
                </c:pt>
                <c:pt idx="61">
                  <c:v>109.79999999999988</c:v>
                </c:pt>
                <c:pt idx="62">
                  <c:v>111.59999999999988</c:v>
                </c:pt>
                <c:pt idx="63">
                  <c:v>113.39999999999988</c:v>
                </c:pt>
                <c:pt idx="64">
                  <c:v>115.19999999999987</c:v>
                </c:pt>
                <c:pt idx="65">
                  <c:v>116.99999999999987</c:v>
                </c:pt>
                <c:pt idx="66">
                  <c:v>118.79999999999987</c:v>
                </c:pt>
                <c:pt idx="67">
                  <c:v>120.59999999999987</c:v>
                </c:pt>
                <c:pt idx="68">
                  <c:v>122.39999999999986</c:v>
                </c:pt>
                <c:pt idx="69">
                  <c:v>124.19999999999986</c:v>
                </c:pt>
                <c:pt idx="70">
                  <c:v>125.99999999999986</c:v>
                </c:pt>
                <c:pt idx="71">
                  <c:v>127.79999999999986</c:v>
                </c:pt>
                <c:pt idx="72">
                  <c:v>129.59999999999985</c:v>
                </c:pt>
                <c:pt idx="73">
                  <c:v>131.39999999999986</c:v>
                </c:pt>
                <c:pt idx="74">
                  <c:v>133.19999999999987</c:v>
                </c:pt>
                <c:pt idx="75">
                  <c:v>134.99999999999989</c:v>
                </c:pt>
                <c:pt idx="76">
                  <c:v>136.7999999999999</c:v>
                </c:pt>
                <c:pt idx="77">
                  <c:v>138.59999999999991</c:v>
                </c:pt>
                <c:pt idx="78">
                  <c:v>140.39999999999992</c:v>
                </c:pt>
                <c:pt idx="79">
                  <c:v>142.19999999999993</c:v>
                </c:pt>
                <c:pt idx="80">
                  <c:v>143.99999999999994</c:v>
                </c:pt>
                <c:pt idx="81">
                  <c:v>145.79999999999995</c:v>
                </c:pt>
                <c:pt idx="82">
                  <c:v>147.59999999999997</c:v>
                </c:pt>
                <c:pt idx="83">
                  <c:v>149.39999999999998</c:v>
                </c:pt>
                <c:pt idx="84">
                  <c:v>151.19999999999999</c:v>
                </c:pt>
                <c:pt idx="85">
                  <c:v>153</c:v>
                </c:pt>
                <c:pt idx="86">
                  <c:v>154.80000000000001</c:v>
                </c:pt>
                <c:pt idx="87">
                  <c:v>156.60000000000002</c:v>
                </c:pt>
                <c:pt idx="88">
                  <c:v>158.40000000000003</c:v>
                </c:pt>
                <c:pt idx="89">
                  <c:v>160.20000000000005</c:v>
                </c:pt>
                <c:pt idx="90">
                  <c:v>162.00000000000006</c:v>
                </c:pt>
                <c:pt idx="91">
                  <c:v>163.80000000000007</c:v>
                </c:pt>
                <c:pt idx="92">
                  <c:v>165.60000000000008</c:v>
                </c:pt>
                <c:pt idx="93">
                  <c:v>167.40000000000009</c:v>
                </c:pt>
                <c:pt idx="94">
                  <c:v>169.2000000000001</c:v>
                </c:pt>
                <c:pt idx="95">
                  <c:v>171.00000000000011</c:v>
                </c:pt>
                <c:pt idx="96">
                  <c:v>172.80000000000013</c:v>
                </c:pt>
                <c:pt idx="97">
                  <c:v>174.60000000000014</c:v>
                </c:pt>
                <c:pt idx="98">
                  <c:v>176.40000000000015</c:v>
                </c:pt>
                <c:pt idx="99">
                  <c:v>178.20000000000016</c:v>
                </c:pt>
                <c:pt idx="100">
                  <c:v>180.00000000000017</c:v>
                </c:pt>
                <c:pt idx="101">
                  <c:v>181.80000000000018</c:v>
                </c:pt>
                <c:pt idx="102">
                  <c:v>183.60000000000019</c:v>
                </c:pt>
                <c:pt idx="103">
                  <c:v>185.4000000000002</c:v>
                </c:pt>
                <c:pt idx="104">
                  <c:v>187.20000000000022</c:v>
                </c:pt>
                <c:pt idx="105">
                  <c:v>189.00000000000023</c:v>
                </c:pt>
                <c:pt idx="106">
                  <c:v>190.80000000000024</c:v>
                </c:pt>
                <c:pt idx="107">
                  <c:v>192.60000000000025</c:v>
                </c:pt>
                <c:pt idx="108">
                  <c:v>194.40000000000026</c:v>
                </c:pt>
                <c:pt idx="109">
                  <c:v>196.20000000000027</c:v>
                </c:pt>
                <c:pt idx="110">
                  <c:v>198.00000000000028</c:v>
                </c:pt>
                <c:pt idx="111">
                  <c:v>199.8000000000003</c:v>
                </c:pt>
                <c:pt idx="112">
                  <c:v>201.60000000000031</c:v>
                </c:pt>
                <c:pt idx="113">
                  <c:v>203.40000000000032</c:v>
                </c:pt>
                <c:pt idx="114">
                  <c:v>205.20000000000033</c:v>
                </c:pt>
                <c:pt idx="115">
                  <c:v>207.00000000000034</c:v>
                </c:pt>
                <c:pt idx="116">
                  <c:v>208.80000000000035</c:v>
                </c:pt>
                <c:pt idx="117">
                  <c:v>210.60000000000036</c:v>
                </c:pt>
                <c:pt idx="118">
                  <c:v>212.40000000000038</c:v>
                </c:pt>
                <c:pt idx="119">
                  <c:v>214.20000000000039</c:v>
                </c:pt>
                <c:pt idx="120">
                  <c:v>216.0000000000004</c:v>
                </c:pt>
                <c:pt idx="121">
                  <c:v>217.80000000000041</c:v>
                </c:pt>
                <c:pt idx="122">
                  <c:v>219.60000000000042</c:v>
                </c:pt>
                <c:pt idx="123">
                  <c:v>221.40000000000043</c:v>
                </c:pt>
                <c:pt idx="124">
                  <c:v>223.20000000000044</c:v>
                </c:pt>
                <c:pt idx="125">
                  <c:v>225.00000000000045</c:v>
                </c:pt>
                <c:pt idx="126">
                  <c:v>226.80000000000047</c:v>
                </c:pt>
                <c:pt idx="127">
                  <c:v>228.60000000000048</c:v>
                </c:pt>
                <c:pt idx="128">
                  <c:v>230.40000000000049</c:v>
                </c:pt>
                <c:pt idx="129">
                  <c:v>232.2000000000005</c:v>
                </c:pt>
                <c:pt idx="130">
                  <c:v>234.00000000000051</c:v>
                </c:pt>
                <c:pt idx="131">
                  <c:v>235.80000000000052</c:v>
                </c:pt>
                <c:pt idx="132">
                  <c:v>237.60000000000053</c:v>
                </c:pt>
                <c:pt idx="133">
                  <c:v>239.40000000000055</c:v>
                </c:pt>
                <c:pt idx="134">
                  <c:v>241.20000000000056</c:v>
                </c:pt>
                <c:pt idx="135">
                  <c:v>243.00000000000057</c:v>
                </c:pt>
                <c:pt idx="136">
                  <c:v>244.80000000000058</c:v>
                </c:pt>
                <c:pt idx="137">
                  <c:v>246.60000000000059</c:v>
                </c:pt>
                <c:pt idx="138">
                  <c:v>248.4000000000006</c:v>
                </c:pt>
                <c:pt idx="139">
                  <c:v>250.20000000000061</c:v>
                </c:pt>
                <c:pt idx="140">
                  <c:v>252.00000000000063</c:v>
                </c:pt>
                <c:pt idx="141">
                  <c:v>253.80000000000064</c:v>
                </c:pt>
                <c:pt idx="142">
                  <c:v>255.60000000000065</c:v>
                </c:pt>
                <c:pt idx="143">
                  <c:v>257.40000000000066</c:v>
                </c:pt>
                <c:pt idx="144">
                  <c:v>259.20000000000067</c:v>
                </c:pt>
                <c:pt idx="145">
                  <c:v>261.00000000000068</c:v>
                </c:pt>
                <c:pt idx="146">
                  <c:v>262.80000000000069</c:v>
                </c:pt>
                <c:pt idx="147">
                  <c:v>264.6000000000007</c:v>
                </c:pt>
                <c:pt idx="148">
                  <c:v>266.40000000000072</c:v>
                </c:pt>
                <c:pt idx="149">
                  <c:v>268.20000000000073</c:v>
                </c:pt>
                <c:pt idx="150">
                  <c:v>270.00000000000074</c:v>
                </c:pt>
                <c:pt idx="151">
                  <c:v>271.80000000000075</c:v>
                </c:pt>
                <c:pt idx="152">
                  <c:v>273.60000000000076</c:v>
                </c:pt>
                <c:pt idx="153">
                  <c:v>275.40000000000077</c:v>
                </c:pt>
                <c:pt idx="154">
                  <c:v>277.20000000000078</c:v>
                </c:pt>
                <c:pt idx="155">
                  <c:v>279.0000000000008</c:v>
                </c:pt>
                <c:pt idx="156">
                  <c:v>280.80000000000081</c:v>
                </c:pt>
                <c:pt idx="157">
                  <c:v>282.60000000000082</c:v>
                </c:pt>
                <c:pt idx="158">
                  <c:v>284.40000000000083</c:v>
                </c:pt>
                <c:pt idx="159">
                  <c:v>286.20000000000084</c:v>
                </c:pt>
                <c:pt idx="160">
                  <c:v>288.00000000000085</c:v>
                </c:pt>
                <c:pt idx="161">
                  <c:v>289.80000000000086</c:v>
                </c:pt>
                <c:pt idx="162">
                  <c:v>291.60000000000088</c:v>
                </c:pt>
                <c:pt idx="163">
                  <c:v>293.40000000000089</c:v>
                </c:pt>
                <c:pt idx="164">
                  <c:v>295.2000000000009</c:v>
                </c:pt>
                <c:pt idx="165">
                  <c:v>297.00000000000091</c:v>
                </c:pt>
                <c:pt idx="166">
                  <c:v>298.80000000000092</c:v>
                </c:pt>
                <c:pt idx="167">
                  <c:v>300.60000000000093</c:v>
                </c:pt>
                <c:pt idx="168">
                  <c:v>302.40000000000094</c:v>
                </c:pt>
                <c:pt idx="169">
                  <c:v>304.20000000000095</c:v>
                </c:pt>
                <c:pt idx="170">
                  <c:v>306.00000000000097</c:v>
                </c:pt>
                <c:pt idx="171">
                  <c:v>307.80000000000098</c:v>
                </c:pt>
                <c:pt idx="172">
                  <c:v>309.60000000000099</c:v>
                </c:pt>
                <c:pt idx="173">
                  <c:v>311.400000000001</c:v>
                </c:pt>
                <c:pt idx="174">
                  <c:v>313.20000000000101</c:v>
                </c:pt>
                <c:pt idx="175">
                  <c:v>315.00000000000102</c:v>
                </c:pt>
                <c:pt idx="176">
                  <c:v>316.80000000000103</c:v>
                </c:pt>
                <c:pt idx="177">
                  <c:v>318.60000000000105</c:v>
                </c:pt>
                <c:pt idx="178">
                  <c:v>320.40000000000106</c:v>
                </c:pt>
                <c:pt idx="179">
                  <c:v>322.20000000000107</c:v>
                </c:pt>
                <c:pt idx="180">
                  <c:v>324.00000000000108</c:v>
                </c:pt>
                <c:pt idx="181">
                  <c:v>325.80000000000109</c:v>
                </c:pt>
                <c:pt idx="182">
                  <c:v>327.6000000000011</c:v>
                </c:pt>
                <c:pt idx="183">
                  <c:v>329.40000000000111</c:v>
                </c:pt>
                <c:pt idx="184">
                  <c:v>331.20000000000113</c:v>
                </c:pt>
                <c:pt idx="185">
                  <c:v>333.00000000000114</c:v>
                </c:pt>
                <c:pt idx="186">
                  <c:v>334.80000000000115</c:v>
                </c:pt>
                <c:pt idx="187">
                  <c:v>336.60000000000116</c:v>
                </c:pt>
                <c:pt idx="188">
                  <c:v>338.40000000000117</c:v>
                </c:pt>
                <c:pt idx="189">
                  <c:v>340.20000000000118</c:v>
                </c:pt>
                <c:pt idx="190">
                  <c:v>342.00000000000119</c:v>
                </c:pt>
                <c:pt idx="191">
                  <c:v>343.80000000000121</c:v>
                </c:pt>
                <c:pt idx="192">
                  <c:v>345.60000000000122</c:v>
                </c:pt>
                <c:pt idx="193">
                  <c:v>347.40000000000123</c:v>
                </c:pt>
                <c:pt idx="194">
                  <c:v>349.20000000000124</c:v>
                </c:pt>
                <c:pt idx="195">
                  <c:v>351.00000000000125</c:v>
                </c:pt>
                <c:pt idx="196">
                  <c:v>352.80000000000126</c:v>
                </c:pt>
                <c:pt idx="197">
                  <c:v>354.60000000000127</c:v>
                </c:pt>
                <c:pt idx="198">
                  <c:v>356.40000000000128</c:v>
                </c:pt>
                <c:pt idx="199">
                  <c:v>358.2000000000013</c:v>
                </c:pt>
                <c:pt idx="200">
                  <c:v>360.00000000000131</c:v>
                </c:pt>
                <c:pt idx="201">
                  <c:v>361.80000000000132</c:v>
                </c:pt>
                <c:pt idx="202">
                  <c:v>363.60000000000133</c:v>
                </c:pt>
                <c:pt idx="203">
                  <c:v>365.40000000000134</c:v>
                </c:pt>
                <c:pt idx="204">
                  <c:v>367.20000000000135</c:v>
                </c:pt>
                <c:pt idx="205">
                  <c:v>369.00000000000136</c:v>
                </c:pt>
                <c:pt idx="206">
                  <c:v>370.80000000000138</c:v>
                </c:pt>
                <c:pt idx="207">
                  <c:v>372.60000000000139</c:v>
                </c:pt>
                <c:pt idx="208">
                  <c:v>374.4000000000014</c:v>
                </c:pt>
                <c:pt idx="209">
                  <c:v>376.20000000000141</c:v>
                </c:pt>
                <c:pt idx="210">
                  <c:v>378.00000000000142</c:v>
                </c:pt>
                <c:pt idx="211">
                  <c:v>379.80000000000143</c:v>
                </c:pt>
                <c:pt idx="212">
                  <c:v>381.60000000000144</c:v>
                </c:pt>
                <c:pt idx="213">
                  <c:v>383.40000000000146</c:v>
                </c:pt>
                <c:pt idx="214">
                  <c:v>385.20000000000147</c:v>
                </c:pt>
                <c:pt idx="215">
                  <c:v>387.00000000000148</c:v>
                </c:pt>
                <c:pt idx="216">
                  <c:v>388.80000000000149</c:v>
                </c:pt>
                <c:pt idx="217">
                  <c:v>390.6000000000015</c:v>
                </c:pt>
                <c:pt idx="218">
                  <c:v>392.40000000000151</c:v>
                </c:pt>
                <c:pt idx="219">
                  <c:v>394.20000000000152</c:v>
                </c:pt>
                <c:pt idx="220">
                  <c:v>396.00000000000153</c:v>
                </c:pt>
                <c:pt idx="221">
                  <c:v>397.80000000000155</c:v>
                </c:pt>
                <c:pt idx="222">
                  <c:v>399.60000000000156</c:v>
                </c:pt>
                <c:pt idx="223">
                  <c:v>401.40000000000157</c:v>
                </c:pt>
                <c:pt idx="224">
                  <c:v>403.20000000000158</c:v>
                </c:pt>
                <c:pt idx="225">
                  <c:v>405.00000000000159</c:v>
                </c:pt>
                <c:pt idx="226">
                  <c:v>406.8000000000016</c:v>
                </c:pt>
                <c:pt idx="227">
                  <c:v>408.60000000000161</c:v>
                </c:pt>
                <c:pt idx="228">
                  <c:v>410.40000000000163</c:v>
                </c:pt>
                <c:pt idx="229">
                  <c:v>412.20000000000164</c:v>
                </c:pt>
                <c:pt idx="230">
                  <c:v>414.00000000000165</c:v>
                </c:pt>
                <c:pt idx="231">
                  <c:v>415.80000000000166</c:v>
                </c:pt>
                <c:pt idx="232">
                  <c:v>417.60000000000167</c:v>
                </c:pt>
                <c:pt idx="233">
                  <c:v>419.40000000000168</c:v>
                </c:pt>
                <c:pt idx="234">
                  <c:v>421.20000000000169</c:v>
                </c:pt>
                <c:pt idx="235">
                  <c:v>423.00000000000171</c:v>
                </c:pt>
                <c:pt idx="236">
                  <c:v>424.80000000000172</c:v>
                </c:pt>
                <c:pt idx="237">
                  <c:v>426.60000000000173</c:v>
                </c:pt>
                <c:pt idx="238">
                  <c:v>428.40000000000174</c:v>
                </c:pt>
                <c:pt idx="239">
                  <c:v>430.20000000000175</c:v>
                </c:pt>
                <c:pt idx="240">
                  <c:v>432.00000000000176</c:v>
                </c:pt>
                <c:pt idx="241">
                  <c:v>433.80000000000177</c:v>
                </c:pt>
                <c:pt idx="242">
                  <c:v>435.60000000000178</c:v>
                </c:pt>
                <c:pt idx="243">
                  <c:v>437.4000000000018</c:v>
                </c:pt>
                <c:pt idx="244">
                  <c:v>439.20000000000181</c:v>
                </c:pt>
                <c:pt idx="245">
                  <c:v>441.00000000000182</c:v>
                </c:pt>
                <c:pt idx="246">
                  <c:v>442.80000000000183</c:v>
                </c:pt>
                <c:pt idx="247">
                  <c:v>444.60000000000184</c:v>
                </c:pt>
                <c:pt idx="248">
                  <c:v>446.40000000000185</c:v>
                </c:pt>
                <c:pt idx="249">
                  <c:v>448.20000000000186</c:v>
                </c:pt>
                <c:pt idx="250">
                  <c:v>450.00000000000188</c:v>
                </c:pt>
                <c:pt idx="251">
                  <c:v>451.80000000000189</c:v>
                </c:pt>
                <c:pt idx="252">
                  <c:v>453.6000000000019</c:v>
                </c:pt>
                <c:pt idx="253">
                  <c:v>455.40000000000191</c:v>
                </c:pt>
                <c:pt idx="254">
                  <c:v>457.20000000000192</c:v>
                </c:pt>
                <c:pt idx="255">
                  <c:v>459.00000000000193</c:v>
                </c:pt>
                <c:pt idx="256">
                  <c:v>460.80000000000194</c:v>
                </c:pt>
                <c:pt idx="257">
                  <c:v>462.60000000000196</c:v>
                </c:pt>
                <c:pt idx="258">
                  <c:v>464.40000000000197</c:v>
                </c:pt>
                <c:pt idx="259">
                  <c:v>466.20000000000198</c:v>
                </c:pt>
                <c:pt idx="260">
                  <c:v>468.00000000000199</c:v>
                </c:pt>
                <c:pt idx="261">
                  <c:v>469.800000000002</c:v>
                </c:pt>
                <c:pt idx="262">
                  <c:v>471.60000000000201</c:v>
                </c:pt>
                <c:pt idx="263">
                  <c:v>473.40000000000202</c:v>
                </c:pt>
                <c:pt idx="264">
                  <c:v>475.20000000000203</c:v>
                </c:pt>
                <c:pt idx="265">
                  <c:v>477.00000000000205</c:v>
                </c:pt>
                <c:pt idx="266">
                  <c:v>478.80000000000206</c:v>
                </c:pt>
                <c:pt idx="267">
                  <c:v>480.60000000000207</c:v>
                </c:pt>
                <c:pt idx="268">
                  <c:v>482.40000000000208</c:v>
                </c:pt>
                <c:pt idx="269">
                  <c:v>484.20000000000209</c:v>
                </c:pt>
                <c:pt idx="270">
                  <c:v>486.0000000000021</c:v>
                </c:pt>
                <c:pt idx="271">
                  <c:v>487.80000000000211</c:v>
                </c:pt>
                <c:pt idx="272">
                  <c:v>489.60000000000213</c:v>
                </c:pt>
                <c:pt idx="273">
                  <c:v>491.40000000000214</c:v>
                </c:pt>
                <c:pt idx="274">
                  <c:v>493.20000000000215</c:v>
                </c:pt>
                <c:pt idx="275">
                  <c:v>495.00000000000216</c:v>
                </c:pt>
                <c:pt idx="276">
                  <c:v>496.80000000000217</c:v>
                </c:pt>
                <c:pt idx="277">
                  <c:v>498.60000000000218</c:v>
                </c:pt>
                <c:pt idx="278">
                  <c:v>500.40000000000219</c:v>
                </c:pt>
                <c:pt idx="279">
                  <c:v>502.20000000000221</c:v>
                </c:pt>
                <c:pt idx="280">
                  <c:v>504.00000000000222</c:v>
                </c:pt>
                <c:pt idx="281">
                  <c:v>505.80000000000223</c:v>
                </c:pt>
                <c:pt idx="282">
                  <c:v>507.60000000000224</c:v>
                </c:pt>
                <c:pt idx="283">
                  <c:v>509.40000000000225</c:v>
                </c:pt>
                <c:pt idx="284">
                  <c:v>511.20000000000226</c:v>
                </c:pt>
                <c:pt idx="285">
                  <c:v>513.00000000000227</c:v>
                </c:pt>
                <c:pt idx="286">
                  <c:v>514.80000000000223</c:v>
                </c:pt>
                <c:pt idx="287">
                  <c:v>516.60000000000218</c:v>
                </c:pt>
                <c:pt idx="288">
                  <c:v>518.40000000000214</c:v>
                </c:pt>
                <c:pt idx="289">
                  <c:v>520.20000000000209</c:v>
                </c:pt>
                <c:pt idx="290">
                  <c:v>522.00000000000205</c:v>
                </c:pt>
                <c:pt idx="291">
                  <c:v>523.800000000002</c:v>
                </c:pt>
                <c:pt idx="292">
                  <c:v>525.60000000000196</c:v>
                </c:pt>
                <c:pt idx="293">
                  <c:v>527.40000000000191</c:v>
                </c:pt>
                <c:pt idx="294">
                  <c:v>529.20000000000186</c:v>
                </c:pt>
                <c:pt idx="295">
                  <c:v>531.00000000000182</c:v>
                </c:pt>
                <c:pt idx="296">
                  <c:v>532.80000000000177</c:v>
                </c:pt>
                <c:pt idx="297">
                  <c:v>534.60000000000173</c:v>
                </c:pt>
                <c:pt idx="298">
                  <c:v>536.40000000000168</c:v>
                </c:pt>
                <c:pt idx="299">
                  <c:v>538.20000000000164</c:v>
                </c:pt>
                <c:pt idx="300">
                  <c:v>540.00000000000159</c:v>
                </c:pt>
                <c:pt idx="301">
                  <c:v>541.80000000000155</c:v>
                </c:pt>
                <c:pt idx="302">
                  <c:v>543.6000000000015</c:v>
                </c:pt>
                <c:pt idx="303">
                  <c:v>545.40000000000146</c:v>
                </c:pt>
                <c:pt idx="304">
                  <c:v>547.20000000000141</c:v>
                </c:pt>
                <c:pt idx="305">
                  <c:v>549.00000000000136</c:v>
                </c:pt>
                <c:pt idx="306">
                  <c:v>550.80000000000132</c:v>
                </c:pt>
                <c:pt idx="307">
                  <c:v>552.60000000000127</c:v>
                </c:pt>
                <c:pt idx="308">
                  <c:v>554.40000000000123</c:v>
                </c:pt>
                <c:pt idx="309">
                  <c:v>556.20000000000118</c:v>
                </c:pt>
                <c:pt idx="310">
                  <c:v>558.00000000000114</c:v>
                </c:pt>
                <c:pt idx="311">
                  <c:v>559.80000000000109</c:v>
                </c:pt>
                <c:pt idx="312">
                  <c:v>561.60000000000105</c:v>
                </c:pt>
                <c:pt idx="313">
                  <c:v>563.400000000001</c:v>
                </c:pt>
                <c:pt idx="314">
                  <c:v>565.20000000000095</c:v>
                </c:pt>
                <c:pt idx="315">
                  <c:v>567.00000000000091</c:v>
                </c:pt>
                <c:pt idx="316">
                  <c:v>568.80000000000086</c:v>
                </c:pt>
                <c:pt idx="317">
                  <c:v>570.60000000000082</c:v>
                </c:pt>
                <c:pt idx="318">
                  <c:v>572.40000000000077</c:v>
                </c:pt>
                <c:pt idx="319">
                  <c:v>574.20000000000073</c:v>
                </c:pt>
                <c:pt idx="320">
                  <c:v>576.00000000000068</c:v>
                </c:pt>
                <c:pt idx="321">
                  <c:v>577.80000000000064</c:v>
                </c:pt>
                <c:pt idx="322">
                  <c:v>579.60000000000059</c:v>
                </c:pt>
                <c:pt idx="323">
                  <c:v>581.40000000000055</c:v>
                </c:pt>
                <c:pt idx="324">
                  <c:v>583.2000000000005</c:v>
                </c:pt>
                <c:pt idx="325">
                  <c:v>585.00000000000045</c:v>
                </c:pt>
                <c:pt idx="326">
                  <c:v>586.80000000000041</c:v>
                </c:pt>
                <c:pt idx="327">
                  <c:v>588.60000000000036</c:v>
                </c:pt>
                <c:pt idx="328">
                  <c:v>590.40000000000032</c:v>
                </c:pt>
                <c:pt idx="329">
                  <c:v>592.20000000000027</c:v>
                </c:pt>
                <c:pt idx="330">
                  <c:v>594.00000000000023</c:v>
                </c:pt>
                <c:pt idx="331">
                  <c:v>595.80000000000018</c:v>
                </c:pt>
                <c:pt idx="332">
                  <c:v>597.60000000000014</c:v>
                </c:pt>
                <c:pt idx="333">
                  <c:v>599.40000000000009</c:v>
                </c:pt>
                <c:pt idx="334">
                  <c:v>601.20000000000005</c:v>
                </c:pt>
                <c:pt idx="335">
                  <c:v>603</c:v>
                </c:pt>
                <c:pt idx="336">
                  <c:v>604.79999999999995</c:v>
                </c:pt>
                <c:pt idx="337">
                  <c:v>606.59999999999991</c:v>
                </c:pt>
                <c:pt idx="338">
                  <c:v>608.39999999999986</c:v>
                </c:pt>
                <c:pt idx="339">
                  <c:v>610.19999999999982</c:v>
                </c:pt>
                <c:pt idx="340">
                  <c:v>611.99999999999977</c:v>
                </c:pt>
                <c:pt idx="341">
                  <c:v>613.79999999999973</c:v>
                </c:pt>
                <c:pt idx="342">
                  <c:v>615.59999999999968</c:v>
                </c:pt>
                <c:pt idx="343">
                  <c:v>617.39999999999964</c:v>
                </c:pt>
                <c:pt idx="344">
                  <c:v>619.19999999999959</c:v>
                </c:pt>
                <c:pt idx="345">
                  <c:v>620.99999999999955</c:v>
                </c:pt>
                <c:pt idx="346">
                  <c:v>622.7999999999995</c:v>
                </c:pt>
                <c:pt idx="347">
                  <c:v>624.59999999999945</c:v>
                </c:pt>
                <c:pt idx="348">
                  <c:v>626.39999999999941</c:v>
                </c:pt>
                <c:pt idx="349">
                  <c:v>628.19999999999936</c:v>
                </c:pt>
                <c:pt idx="350">
                  <c:v>629.99999999999932</c:v>
                </c:pt>
                <c:pt idx="351">
                  <c:v>631.79999999999927</c:v>
                </c:pt>
                <c:pt idx="352">
                  <c:v>633.59999999999923</c:v>
                </c:pt>
                <c:pt idx="353">
                  <c:v>635.39999999999918</c:v>
                </c:pt>
                <c:pt idx="354">
                  <c:v>637.19999999999914</c:v>
                </c:pt>
                <c:pt idx="355">
                  <c:v>638.99999999999909</c:v>
                </c:pt>
                <c:pt idx="356">
                  <c:v>640.79999999999905</c:v>
                </c:pt>
                <c:pt idx="357">
                  <c:v>642.599999999999</c:v>
                </c:pt>
                <c:pt idx="358">
                  <c:v>644.39999999999895</c:v>
                </c:pt>
                <c:pt idx="359">
                  <c:v>646.19999999999891</c:v>
                </c:pt>
                <c:pt idx="360">
                  <c:v>647.99999999999886</c:v>
                </c:pt>
                <c:pt idx="361">
                  <c:v>649.79999999999882</c:v>
                </c:pt>
                <c:pt idx="362">
                  <c:v>651.59999999999877</c:v>
                </c:pt>
                <c:pt idx="363">
                  <c:v>653.39999999999873</c:v>
                </c:pt>
                <c:pt idx="364">
                  <c:v>655.19999999999868</c:v>
                </c:pt>
                <c:pt idx="365">
                  <c:v>656.99999999999864</c:v>
                </c:pt>
                <c:pt idx="366">
                  <c:v>658.79999999999859</c:v>
                </c:pt>
                <c:pt idx="367">
                  <c:v>660.59999999999854</c:v>
                </c:pt>
                <c:pt idx="368">
                  <c:v>662.3999999999985</c:v>
                </c:pt>
                <c:pt idx="369">
                  <c:v>664.19999999999845</c:v>
                </c:pt>
                <c:pt idx="370">
                  <c:v>665.99999999999841</c:v>
                </c:pt>
                <c:pt idx="371">
                  <c:v>667.79999999999836</c:v>
                </c:pt>
                <c:pt idx="372">
                  <c:v>669.59999999999832</c:v>
                </c:pt>
                <c:pt idx="373">
                  <c:v>671.39999999999827</c:v>
                </c:pt>
                <c:pt idx="374">
                  <c:v>673.19999999999823</c:v>
                </c:pt>
                <c:pt idx="375">
                  <c:v>674.99999999999818</c:v>
                </c:pt>
                <c:pt idx="376">
                  <c:v>676.79999999999814</c:v>
                </c:pt>
                <c:pt idx="377">
                  <c:v>678.59999999999809</c:v>
                </c:pt>
                <c:pt idx="378">
                  <c:v>680.39999999999804</c:v>
                </c:pt>
                <c:pt idx="379">
                  <c:v>682.199999999998</c:v>
                </c:pt>
                <c:pt idx="380">
                  <c:v>683.99999999999795</c:v>
                </c:pt>
                <c:pt idx="381">
                  <c:v>685.79999999999791</c:v>
                </c:pt>
                <c:pt idx="382">
                  <c:v>687.59999999999786</c:v>
                </c:pt>
                <c:pt idx="383">
                  <c:v>689.39999999999782</c:v>
                </c:pt>
                <c:pt idx="384">
                  <c:v>691.19999999999777</c:v>
                </c:pt>
                <c:pt idx="385">
                  <c:v>692.99999999999773</c:v>
                </c:pt>
                <c:pt idx="386">
                  <c:v>694.79999999999768</c:v>
                </c:pt>
                <c:pt idx="387">
                  <c:v>696.59999999999764</c:v>
                </c:pt>
                <c:pt idx="388">
                  <c:v>698.39999999999759</c:v>
                </c:pt>
                <c:pt idx="389">
                  <c:v>700.19999999999754</c:v>
                </c:pt>
                <c:pt idx="390">
                  <c:v>701.9999999999975</c:v>
                </c:pt>
                <c:pt idx="391">
                  <c:v>703.79999999999745</c:v>
                </c:pt>
                <c:pt idx="392">
                  <c:v>705.59999999999741</c:v>
                </c:pt>
                <c:pt idx="393">
                  <c:v>707.39999999999736</c:v>
                </c:pt>
                <c:pt idx="394">
                  <c:v>709.19999999999732</c:v>
                </c:pt>
                <c:pt idx="395">
                  <c:v>710.99999999999727</c:v>
                </c:pt>
                <c:pt idx="396">
                  <c:v>712.79999999999723</c:v>
                </c:pt>
                <c:pt idx="397">
                  <c:v>714.59999999999718</c:v>
                </c:pt>
                <c:pt idx="398">
                  <c:v>716.39999999999714</c:v>
                </c:pt>
                <c:pt idx="399">
                  <c:v>718.19999999999709</c:v>
                </c:pt>
                <c:pt idx="400">
                  <c:v>719.99999999999704</c:v>
                </c:pt>
                <c:pt idx="401">
                  <c:v>721.799999999997</c:v>
                </c:pt>
                <c:pt idx="402">
                  <c:v>723.59999999999695</c:v>
                </c:pt>
                <c:pt idx="403">
                  <c:v>725.39999999999691</c:v>
                </c:pt>
                <c:pt idx="404">
                  <c:v>727.19999999999686</c:v>
                </c:pt>
                <c:pt idx="405">
                  <c:v>728.99999999999682</c:v>
                </c:pt>
                <c:pt idx="406">
                  <c:v>730.79999999999677</c:v>
                </c:pt>
                <c:pt idx="407">
                  <c:v>732.59999999999673</c:v>
                </c:pt>
                <c:pt idx="408">
                  <c:v>734.39999999999668</c:v>
                </c:pt>
                <c:pt idx="409">
                  <c:v>736.19999999999663</c:v>
                </c:pt>
                <c:pt idx="410">
                  <c:v>737.99999999999659</c:v>
                </c:pt>
                <c:pt idx="411">
                  <c:v>739.79999999999654</c:v>
                </c:pt>
                <c:pt idx="412">
                  <c:v>741.5999999999965</c:v>
                </c:pt>
                <c:pt idx="413">
                  <c:v>743.39999999999645</c:v>
                </c:pt>
                <c:pt idx="414">
                  <c:v>745.19999999999641</c:v>
                </c:pt>
                <c:pt idx="415">
                  <c:v>746.99999999999636</c:v>
                </c:pt>
                <c:pt idx="416">
                  <c:v>748.79999999999632</c:v>
                </c:pt>
                <c:pt idx="417">
                  <c:v>750.59999999999627</c:v>
                </c:pt>
                <c:pt idx="418">
                  <c:v>752.39999999999623</c:v>
                </c:pt>
                <c:pt idx="419">
                  <c:v>754.19999999999618</c:v>
                </c:pt>
                <c:pt idx="420">
                  <c:v>755.99999999999613</c:v>
                </c:pt>
                <c:pt idx="421">
                  <c:v>757.79999999999609</c:v>
                </c:pt>
                <c:pt idx="422">
                  <c:v>759.59999999999604</c:v>
                </c:pt>
                <c:pt idx="423">
                  <c:v>761.399999999996</c:v>
                </c:pt>
                <c:pt idx="424">
                  <c:v>763.19999999999595</c:v>
                </c:pt>
                <c:pt idx="425">
                  <c:v>764.99999999999591</c:v>
                </c:pt>
                <c:pt idx="426">
                  <c:v>766.79999999999586</c:v>
                </c:pt>
                <c:pt idx="427">
                  <c:v>768.59999999999582</c:v>
                </c:pt>
                <c:pt idx="428">
                  <c:v>770.39999999999577</c:v>
                </c:pt>
                <c:pt idx="429">
                  <c:v>772.19999999999573</c:v>
                </c:pt>
                <c:pt idx="430">
                  <c:v>773.99999999999568</c:v>
                </c:pt>
                <c:pt idx="431">
                  <c:v>775.79999999999563</c:v>
                </c:pt>
                <c:pt idx="432">
                  <c:v>777.59999999999559</c:v>
                </c:pt>
                <c:pt idx="433">
                  <c:v>779.39999999999554</c:v>
                </c:pt>
                <c:pt idx="434">
                  <c:v>781.1999999999955</c:v>
                </c:pt>
                <c:pt idx="435">
                  <c:v>782.99999999999545</c:v>
                </c:pt>
                <c:pt idx="436">
                  <c:v>784.79999999999541</c:v>
                </c:pt>
                <c:pt idx="437">
                  <c:v>786.59999999999536</c:v>
                </c:pt>
                <c:pt idx="438">
                  <c:v>788.39999999999532</c:v>
                </c:pt>
                <c:pt idx="439">
                  <c:v>790.19999999999527</c:v>
                </c:pt>
                <c:pt idx="440">
                  <c:v>791.99999999999523</c:v>
                </c:pt>
                <c:pt idx="441">
                  <c:v>793.79999999999518</c:v>
                </c:pt>
                <c:pt idx="442">
                  <c:v>795.59999999999513</c:v>
                </c:pt>
                <c:pt idx="443">
                  <c:v>797.39999999999509</c:v>
                </c:pt>
                <c:pt idx="444">
                  <c:v>799.19999999999504</c:v>
                </c:pt>
                <c:pt idx="445">
                  <c:v>800.999999999995</c:v>
                </c:pt>
                <c:pt idx="446">
                  <c:v>802.79999999999495</c:v>
                </c:pt>
                <c:pt idx="447">
                  <c:v>804.59999999999491</c:v>
                </c:pt>
                <c:pt idx="448">
                  <c:v>806.39999999999486</c:v>
                </c:pt>
                <c:pt idx="449">
                  <c:v>808.19999999999482</c:v>
                </c:pt>
                <c:pt idx="450">
                  <c:v>809.99999999999477</c:v>
                </c:pt>
                <c:pt idx="451">
                  <c:v>811.79999999999472</c:v>
                </c:pt>
                <c:pt idx="452">
                  <c:v>813.59999999999468</c:v>
                </c:pt>
                <c:pt idx="453">
                  <c:v>815.39999999999463</c:v>
                </c:pt>
                <c:pt idx="454">
                  <c:v>817.19999999999459</c:v>
                </c:pt>
                <c:pt idx="455">
                  <c:v>818.99999999999454</c:v>
                </c:pt>
                <c:pt idx="456">
                  <c:v>820.7999999999945</c:v>
                </c:pt>
                <c:pt idx="457">
                  <c:v>822.59999999999445</c:v>
                </c:pt>
                <c:pt idx="458">
                  <c:v>824.39999999999441</c:v>
                </c:pt>
                <c:pt idx="459">
                  <c:v>826.19999999999436</c:v>
                </c:pt>
                <c:pt idx="460">
                  <c:v>827.99999999999432</c:v>
                </c:pt>
                <c:pt idx="461">
                  <c:v>829.79999999999427</c:v>
                </c:pt>
                <c:pt idx="462">
                  <c:v>831.59999999999422</c:v>
                </c:pt>
                <c:pt idx="463">
                  <c:v>833.39999999999418</c:v>
                </c:pt>
                <c:pt idx="464">
                  <c:v>835.19999999999413</c:v>
                </c:pt>
                <c:pt idx="465">
                  <c:v>836.99999999999409</c:v>
                </c:pt>
                <c:pt idx="466">
                  <c:v>838.79999999999404</c:v>
                </c:pt>
                <c:pt idx="467">
                  <c:v>840.599999999994</c:v>
                </c:pt>
                <c:pt idx="468">
                  <c:v>842.39999999999395</c:v>
                </c:pt>
                <c:pt idx="469">
                  <c:v>844.19999999999391</c:v>
                </c:pt>
                <c:pt idx="470">
                  <c:v>845.99999999999386</c:v>
                </c:pt>
                <c:pt idx="471">
                  <c:v>847.79999999999382</c:v>
                </c:pt>
                <c:pt idx="472">
                  <c:v>849.59999999999377</c:v>
                </c:pt>
                <c:pt idx="473">
                  <c:v>851.39999999999372</c:v>
                </c:pt>
                <c:pt idx="474">
                  <c:v>853.19999999999368</c:v>
                </c:pt>
                <c:pt idx="475">
                  <c:v>854.99999999999363</c:v>
                </c:pt>
                <c:pt idx="476">
                  <c:v>856.79999999999359</c:v>
                </c:pt>
                <c:pt idx="477">
                  <c:v>858.59999999999354</c:v>
                </c:pt>
                <c:pt idx="478">
                  <c:v>860.3999999999935</c:v>
                </c:pt>
                <c:pt idx="479">
                  <c:v>862.19999999999345</c:v>
                </c:pt>
                <c:pt idx="480">
                  <c:v>863.99999999999341</c:v>
                </c:pt>
                <c:pt idx="481">
                  <c:v>865.79999999999336</c:v>
                </c:pt>
                <c:pt idx="482">
                  <c:v>867.59999999999332</c:v>
                </c:pt>
                <c:pt idx="483">
                  <c:v>869.39999999999327</c:v>
                </c:pt>
                <c:pt idx="484">
                  <c:v>871.19999999999322</c:v>
                </c:pt>
                <c:pt idx="485">
                  <c:v>872.99999999999318</c:v>
                </c:pt>
                <c:pt idx="486">
                  <c:v>874.79999999999313</c:v>
                </c:pt>
                <c:pt idx="487">
                  <c:v>876.59999999999309</c:v>
                </c:pt>
                <c:pt idx="488">
                  <c:v>878.39999999999304</c:v>
                </c:pt>
                <c:pt idx="489">
                  <c:v>880.199999999993</c:v>
                </c:pt>
                <c:pt idx="490">
                  <c:v>881.99999999999295</c:v>
                </c:pt>
                <c:pt idx="491">
                  <c:v>883.79999999999291</c:v>
                </c:pt>
                <c:pt idx="492">
                  <c:v>885.59999999999286</c:v>
                </c:pt>
                <c:pt idx="493">
                  <c:v>887.39999999999281</c:v>
                </c:pt>
                <c:pt idx="494">
                  <c:v>889.19999999999277</c:v>
                </c:pt>
                <c:pt idx="495">
                  <c:v>890.99999999999272</c:v>
                </c:pt>
                <c:pt idx="496">
                  <c:v>892.79999999999268</c:v>
                </c:pt>
                <c:pt idx="497">
                  <c:v>894.59999999999263</c:v>
                </c:pt>
                <c:pt idx="498">
                  <c:v>896.39999999999259</c:v>
                </c:pt>
                <c:pt idx="499">
                  <c:v>898.19999999999254</c:v>
                </c:pt>
                <c:pt idx="500">
                  <c:v>899.9999999999925</c:v>
                </c:pt>
                <c:pt idx="501">
                  <c:v>901.79999999999245</c:v>
                </c:pt>
                <c:pt idx="502">
                  <c:v>903.59999999999241</c:v>
                </c:pt>
                <c:pt idx="503">
                  <c:v>905.39999999999236</c:v>
                </c:pt>
                <c:pt idx="504">
                  <c:v>907.19999999999231</c:v>
                </c:pt>
                <c:pt idx="505">
                  <c:v>908.99999999999227</c:v>
                </c:pt>
                <c:pt idx="506">
                  <c:v>910.79999999999222</c:v>
                </c:pt>
                <c:pt idx="507">
                  <c:v>912.59999999999218</c:v>
                </c:pt>
                <c:pt idx="508">
                  <c:v>914.39999999999213</c:v>
                </c:pt>
                <c:pt idx="509">
                  <c:v>916.19999999999209</c:v>
                </c:pt>
                <c:pt idx="510">
                  <c:v>917.99999999999204</c:v>
                </c:pt>
                <c:pt idx="511">
                  <c:v>919.799999999992</c:v>
                </c:pt>
                <c:pt idx="512">
                  <c:v>921.59999999999195</c:v>
                </c:pt>
                <c:pt idx="513">
                  <c:v>923.39999999999191</c:v>
                </c:pt>
                <c:pt idx="514">
                  <c:v>925.19999999999186</c:v>
                </c:pt>
                <c:pt idx="515">
                  <c:v>926.99999999999181</c:v>
                </c:pt>
                <c:pt idx="516">
                  <c:v>928.79999999999177</c:v>
                </c:pt>
                <c:pt idx="517">
                  <c:v>930.59999999999172</c:v>
                </c:pt>
                <c:pt idx="518">
                  <c:v>932.39999999999168</c:v>
                </c:pt>
                <c:pt idx="519">
                  <c:v>934.19999999999163</c:v>
                </c:pt>
                <c:pt idx="520">
                  <c:v>935.99999999999159</c:v>
                </c:pt>
                <c:pt idx="521">
                  <c:v>937.79999999999154</c:v>
                </c:pt>
                <c:pt idx="522">
                  <c:v>939.5999999999915</c:v>
                </c:pt>
                <c:pt idx="523">
                  <c:v>941.39999999999145</c:v>
                </c:pt>
                <c:pt idx="524">
                  <c:v>943.19999999999141</c:v>
                </c:pt>
                <c:pt idx="525">
                  <c:v>944.99999999999136</c:v>
                </c:pt>
                <c:pt idx="526">
                  <c:v>946.79999999999131</c:v>
                </c:pt>
                <c:pt idx="527">
                  <c:v>948.59999999999127</c:v>
                </c:pt>
                <c:pt idx="528">
                  <c:v>950.39999999999122</c:v>
                </c:pt>
                <c:pt idx="529">
                  <c:v>952.19999999999118</c:v>
                </c:pt>
                <c:pt idx="530">
                  <c:v>953.99999999999113</c:v>
                </c:pt>
                <c:pt idx="531">
                  <c:v>955.79999999999109</c:v>
                </c:pt>
                <c:pt idx="532">
                  <c:v>957.59999999999104</c:v>
                </c:pt>
                <c:pt idx="533">
                  <c:v>959.399999999991</c:v>
                </c:pt>
                <c:pt idx="534">
                  <c:v>961.19999999999095</c:v>
                </c:pt>
                <c:pt idx="535">
                  <c:v>962.99999999999091</c:v>
                </c:pt>
                <c:pt idx="536">
                  <c:v>964.79999999999086</c:v>
                </c:pt>
                <c:pt idx="537">
                  <c:v>966.59999999999081</c:v>
                </c:pt>
                <c:pt idx="538">
                  <c:v>968.39999999999077</c:v>
                </c:pt>
                <c:pt idx="539">
                  <c:v>970.19999999999072</c:v>
                </c:pt>
                <c:pt idx="540">
                  <c:v>971.99999999999068</c:v>
                </c:pt>
                <c:pt idx="541">
                  <c:v>973.79999999999063</c:v>
                </c:pt>
                <c:pt idx="542">
                  <c:v>975.59999999999059</c:v>
                </c:pt>
                <c:pt idx="543">
                  <c:v>977.39999999999054</c:v>
                </c:pt>
                <c:pt idx="544">
                  <c:v>979.1999999999905</c:v>
                </c:pt>
                <c:pt idx="545">
                  <c:v>980.99999999999045</c:v>
                </c:pt>
                <c:pt idx="546">
                  <c:v>982.7999999999904</c:v>
                </c:pt>
                <c:pt idx="547">
                  <c:v>984.59999999999036</c:v>
                </c:pt>
                <c:pt idx="548">
                  <c:v>986.39999999999031</c:v>
                </c:pt>
                <c:pt idx="549">
                  <c:v>988.19999999999027</c:v>
                </c:pt>
                <c:pt idx="550">
                  <c:v>989.99999999999022</c:v>
                </c:pt>
                <c:pt idx="551">
                  <c:v>991.79999999999018</c:v>
                </c:pt>
                <c:pt idx="552">
                  <c:v>993.59999999999013</c:v>
                </c:pt>
                <c:pt idx="553">
                  <c:v>995.39999999999009</c:v>
                </c:pt>
                <c:pt idx="554">
                  <c:v>997.19999999999004</c:v>
                </c:pt>
                <c:pt idx="555">
                  <c:v>998.99999999999</c:v>
                </c:pt>
                <c:pt idx="556">
                  <c:v>1000.79999999999</c:v>
                </c:pt>
                <c:pt idx="557">
                  <c:v>1002.5999999999899</c:v>
                </c:pt>
                <c:pt idx="558">
                  <c:v>1004.3999999999899</c:v>
                </c:pt>
                <c:pt idx="559">
                  <c:v>1006.1999999999898</c:v>
                </c:pt>
                <c:pt idx="560">
                  <c:v>1007.9999999999898</c:v>
                </c:pt>
                <c:pt idx="561">
                  <c:v>1009.7999999999897</c:v>
                </c:pt>
                <c:pt idx="562">
                  <c:v>1011.5999999999897</c:v>
                </c:pt>
                <c:pt idx="563">
                  <c:v>1013.3999999999896</c:v>
                </c:pt>
                <c:pt idx="564">
                  <c:v>1015.1999999999896</c:v>
                </c:pt>
                <c:pt idx="565">
                  <c:v>1016.9999999999895</c:v>
                </c:pt>
                <c:pt idx="566">
                  <c:v>1018.7999999999895</c:v>
                </c:pt>
                <c:pt idx="567">
                  <c:v>1020.5999999999894</c:v>
                </c:pt>
                <c:pt idx="568">
                  <c:v>1022.3999999999894</c:v>
                </c:pt>
                <c:pt idx="569">
                  <c:v>1024.1999999999894</c:v>
                </c:pt>
                <c:pt idx="570">
                  <c:v>1025.9999999999893</c:v>
                </c:pt>
                <c:pt idx="571">
                  <c:v>1027.7999999999893</c:v>
                </c:pt>
                <c:pt idx="572">
                  <c:v>1029.5999999999892</c:v>
                </c:pt>
                <c:pt idx="573">
                  <c:v>1031.3999999999892</c:v>
                </c:pt>
                <c:pt idx="574">
                  <c:v>1033.1999999999891</c:v>
                </c:pt>
                <c:pt idx="575">
                  <c:v>1034.9999999999891</c:v>
                </c:pt>
                <c:pt idx="576">
                  <c:v>1036.799999999989</c:v>
                </c:pt>
                <c:pt idx="577">
                  <c:v>1038.599999999989</c:v>
                </c:pt>
                <c:pt idx="578">
                  <c:v>1040.3999999999889</c:v>
                </c:pt>
                <c:pt idx="579">
                  <c:v>1042.1999999999889</c:v>
                </c:pt>
                <c:pt idx="580">
                  <c:v>1043.9999999999889</c:v>
                </c:pt>
                <c:pt idx="581">
                  <c:v>1045.7999999999888</c:v>
                </c:pt>
                <c:pt idx="582">
                  <c:v>1047.5999999999888</c:v>
                </c:pt>
                <c:pt idx="583">
                  <c:v>1049.3999999999887</c:v>
                </c:pt>
                <c:pt idx="584">
                  <c:v>1051.1999999999887</c:v>
                </c:pt>
                <c:pt idx="585">
                  <c:v>1052.9999999999886</c:v>
                </c:pt>
                <c:pt idx="586">
                  <c:v>1054.7999999999886</c:v>
                </c:pt>
                <c:pt idx="587">
                  <c:v>1056.5999999999885</c:v>
                </c:pt>
                <c:pt idx="588">
                  <c:v>1058.3999999999885</c:v>
                </c:pt>
                <c:pt idx="589">
                  <c:v>1060.1999999999884</c:v>
                </c:pt>
                <c:pt idx="590">
                  <c:v>1061.9999999999884</c:v>
                </c:pt>
                <c:pt idx="591">
                  <c:v>1063.7999999999884</c:v>
                </c:pt>
                <c:pt idx="592">
                  <c:v>1065.5999999999883</c:v>
                </c:pt>
                <c:pt idx="593">
                  <c:v>1067.3999999999883</c:v>
                </c:pt>
                <c:pt idx="594">
                  <c:v>1069.1999999999882</c:v>
                </c:pt>
                <c:pt idx="595">
                  <c:v>1070.9999999999882</c:v>
                </c:pt>
                <c:pt idx="596">
                  <c:v>1072.7999999999881</c:v>
                </c:pt>
                <c:pt idx="597">
                  <c:v>1074.5999999999881</c:v>
                </c:pt>
                <c:pt idx="598">
                  <c:v>1076.399999999988</c:v>
                </c:pt>
                <c:pt idx="599">
                  <c:v>1078.199999999988</c:v>
                </c:pt>
                <c:pt idx="600">
                  <c:v>1079.9999999999879</c:v>
                </c:pt>
                <c:pt idx="601">
                  <c:v>1081.7999999999879</c:v>
                </c:pt>
                <c:pt idx="602">
                  <c:v>1083.5999999999879</c:v>
                </c:pt>
                <c:pt idx="603">
                  <c:v>1085.3999999999878</c:v>
                </c:pt>
                <c:pt idx="604">
                  <c:v>1087.1999999999878</c:v>
                </c:pt>
                <c:pt idx="605">
                  <c:v>1088.9999999999877</c:v>
                </c:pt>
                <c:pt idx="606">
                  <c:v>1090.7999999999877</c:v>
                </c:pt>
                <c:pt idx="607">
                  <c:v>1092.5999999999876</c:v>
                </c:pt>
                <c:pt idx="608">
                  <c:v>1094.3999999999876</c:v>
                </c:pt>
                <c:pt idx="609">
                  <c:v>1096.1999999999875</c:v>
                </c:pt>
                <c:pt idx="610">
                  <c:v>1097.9999999999875</c:v>
                </c:pt>
                <c:pt idx="611">
                  <c:v>1099.7999999999874</c:v>
                </c:pt>
                <c:pt idx="612">
                  <c:v>1101.5999999999874</c:v>
                </c:pt>
                <c:pt idx="613">
                  <c:v>1103.3999999999874</c:v>
                </c:pt>
                <c:pt idx="614">
                  <c:v>1105.1999999999873</c:v>
                </c:pt>
                <c:pt idx="615">
                  <c:v>1106.9999999999873</c:v>
                </c:pt>
                <c:pt idx="616">
                  <c:v>1108.7999999999872</c:v>
                </c:pt>
                <c:pt idx="617">
                  <c:v>1110.5999999999872</c:v>
                </c:pt>
                <c:pt idx="618">
                  <c:v>1112.3999999999871</c:v>
                </c:pt>
                <c:pt idx="619">
                  <c:v>1114.1999999999871</c:v>
                </c:pt>
                <c:pt idx="620">
                  <c:v>1115.999999999987</c:v>
                </c:pt>
                <c:pt idx="621">
                  <c:v>1117.799999999987</c:v>
                </c:pt>
                <c:pt idx="622">
                  <c:v>1119.5999999999869</c:v>
                </c:pt>
                <c:pt idx="623">
                  <c:v>1121.3999999999869</c:v>
                </c:pt>
                <c:pt idx="624">
                  <c:v>1123.1999999999869</c:v>
                </c:pt>
                <c:pt idx="625">
                  <c:v>1124.9999999999868</c:v>
                </c:pt>
                <c:pt idx="626">
                  <c:v>1126.7999999999868</c:v>
                </c:pt>
                <c:pt idx="627">
                  <c:v>1128.5999999999867</c:v>
                </c:pt>
                <c:pt idx="628">
                  <c:v>1130.3999999999867</c:v>
                </c:pt>
                <c:pt idx="629">
                  <c:v>1132.1999999999866</c:v>
                </c:pt>
                <c:pt idx="630">
                  <c:v>1133.9999999999866</c:v>
                </c:pt>
                <c:pt idx="631">
                  <c:v>1135.7999999999865</c:v>
                </c:pt>
                <c:pt idx="632">
                  <c:v>1137.5999999999865</c:v>
                </c:pt>
                <c:pt idx="633">
                  <c:v>1139.3999999999864</c:v>
                </c:pt>
                <c:pt idx="634">
                  <c:v>1141.1999999999864</c:v>
                </c:pt>
                <c:pt idx="635">
                  <c:v>1142.9999999999864</c:v>
                </c:pt>
                <c:pt idx="636">
                  <c:v>1144.7999999999863</c:v>
                </c:pt>
                <c:pt idx="637">
                  <c:v>1146.5999999999863</c:v>
                </c:pt>
                <c:pt idx="638">
                  <c:v>1148.3999999999862</c:v>
                </c:pt>
                <c:pt idx="639">
                  <c:v>1150.1999999999862</c:v>
                </c:pt>
                <c:pt idx="640">
                  <c:v>1151.9999999999861</c:v>
                </c:pt>
                <c:pt idx="641">
                  <c:v>1153.7999999999861</c:v>
                </c:pt>
                <c:pt idx="642">
                  <c:v>1155.599999999986</c:v>
                </c:pt>
                <c:pt idx="643">
                  <c:v>1157.399999999986</c:v>
                </c:pt>
                <c:pt idx="644">
                  <c:v>1159.1999999999859</c:v>
                </c:pt>
                <c:pt idx="645">
                  <c:v>1160.9999999999859</c:v>
                </c:pt>
                <c:pt idx="646">
                  <c:v>1162.7999999999859</c:v>
                </c:pt>
                <c:pt idx="647">
                  <c:v>1164.5999999999858</c:v>
                </c:pt>
                <c:pt idx="648">
                  <c:v>1166.3999999999858</c:v>
                </c:pt>
                <c:pt idx="649">
                  <c:v>1168.1999999999857</c:v>
                </c:pt>
                <c:pt idx="650">
                  <c:v>1169.9999999999857</c:v>
                </c:pt>
                <c:pt idx="651">
                  <c:v>1171.7999999999856</c:v>
                </c:pt>
                <c:pt idx="652">
                  <c:v>1173.5999999999856</c:v>
                </c:pt>
                <c:pt idx="653">
                  <c:v>1175.3999999999855</c:v>
                </c:pt>
                <c:pt idx="654">
                  <c:v>1177.1999999999855</c:v>
                </c:pt>
                <c:pt idx="655">
                  <c:v>1178.9999999999854</c:v>
                </c:pt>
                <c:pt idx="656">
                  <c:v>1180.7999999999854</c:v>
                </c:pt>
                <c:pt idx="657">
                  <c:v>1182.5999999999854</c:v>
                </c:pt>
                <c:pt idx="658">
                  <c:v>1184.3999999999853</c:v>
                </c:pt>
                <c:pt idx="659">
                  <c:v>1186.1999999999853</c:v>
                </c:pt>
                <c:pt idx="660">
                  <c:v>1187.9999999999852</c:v>
                </c:pt>
                <c:pt idx="661">
                  <c:v>1189.7999999999852</c:v>
                </c:pt>
                <c:pt idx="662">
                  <c:v>1191.5999999999851</c:v>
                </c:pt>
                <c:pt idx="663">
                  <c:v>1193.3999999999851</c:v>
                </c:pt>
                <c:pt idx="664">
                  <c:v>1195.199999999985</c:v>
                </c:pt>
                <c:pt idx="665">
                  <c:v>1196.999999999985</c:v>
                </c:pt>
                <c:pt idx="666">
                  <c:v>1198.7999999999849</c:v>
                </c:pt>
                <c:pt idx="667">
                  <c:v>1200.5999999999849</c:v>
                </c:pt>
                <c:pt idx="668">
                  <c:v>1202.3999999999849</c:v>
                </c:pt>
                <c:pt idx="669">
                  <c:v>1204.1999999999848</c:v>
                </c:pt>
                <c:pt idx="670">
                  <c:v>1205.9999999999848</c:v>
                </c:pt>
                <c:pt idx="671">
                  <c:v>1207.7999999999847</c:v>
                </c:pt>
                <c:pt idx="672">
                  <c:v>1209.5999999999847</c:v>
                </c:pt>
                <c:pt idx="673">
                  <c:v>1211.3999999999846</c:v>
                </c:pt>
                <c:pt idx="674">
                  <c:v>1213.1999999999846</c:v>
                </c:pt>
                <c:pt idx="675">
                  <c:v>1214.9999999999845</c:v>
                </c:pt>
                <c:pt idx="676">
                  <c:v>1216.7999999999845</c:v>
                </c:pt>
                <c:pt idx="677">
                  <c:v>1218.5999999999844</c:v>
                </c:pt>
                <c:pt idx="678">
                  <c:v>1220.3999999999844</c:v>
                </c:pt>
                <c:pt idx="679">
                  <c:v>1222.1999999999844</c:v>
                </c:pt>
                <c:pt idx="680">
                  <c:v>1223.9999999999843</c:v>
                </c:pt>
                <c:pt idx="681">
                  <c:v>1225.7999999999843</c:v>
                </c:pt>
                <c:pt idx="682">
                  <c:v>1227.5999999999842</c:v>
                </c:pt>
                <c:pt idx="683">
                  <c:v>1229.3999999999842</c:v>
                </c:pt>
                <c:pt idx="684">
                  <c:v>1231.1999999999841</c:v>
                </c:pt>
                <c:pt idx="685">
                  <c:v>1232.9999999999841</c:v>
                </c:pt>
                <c:pt idx="686">
                  <c:v>1234.799999999984</c:v>
                </c:pt>
                <c:pt idx="687">
                  <c:v>1236.599999999984</c:v>
                </c:pt>
                <c:pt idx="688">
                  <c:v>1238.3999999999839</c:v>
                </c:pt>
                <c:pt idx="689">
                  <c:v>1240.1999999999839</c:v>
                </c:pt>
                <c:pt idx="690">
                  <c:v>1241.9999999999839</c:v>
                </c:pt>
                <c:pt idx="691">
                  <c:v>1243.7999999999838</c:v>
                </c:pt>
                <c:pt idx="692">
                  <c:v>1245.5999999999838</c:v>
                </c:pt>
                <c:pt idx="693">
                  <c:v>1247.3999999999837</c:v>
                </c:pt>
                <c:pt idx="694">
                  <c:v>1249.1999999999837</c:v>
                </c:pt>
                <c:pt idx="695">
                  <c:v>1250.9999999999836</c:v>
                </c:pt>
                <c:pt idx="696">
                  <c:v>1252.7999999999836</c:v>
                </c:pt>
                <c:pt idx="697">
                  <c:v>1254.5999999999835</c:v>
                </c:pt>
                <c:pt idx="698">
                  <c:v>1256.3999999999835</c:v>
                </c:pt>
                <c:pt idx="699">
                  <c:v>1258.1999999999834</c:v>
                </c:pt>
                <c:pt idx="700">
                  <c:v>1259.9999999999834</c:v>
                </c:pt>
                <c:pt idx="701">
                  <c:v>1261.7999999999834</c:v>
                </c:pt>
                <c:pt idx="702">
                  <c:v>1263.5999999999833</c:v>
                </c:pt>
                <c:pt idx="703">
                  <c:v>1265.3999999999833</c:v>
                </c:pt>
                <c:pt idx="704">
                  <c:v>1267.1999999999832</c:v>
                </c:pt>
                <c:pt idx="705">
                  <c:v>1268.9999999999832</c:v>
                </c:pt>
                <c:pt idx="706">
                  <c:v>1270.7999999999831</c:v>
                </c:pt>
                <c:pt idx="707">
                  <c:v>1272.5999999999831</c:v>
                </c:pt>
                <c:pt idx="708">
                  <c:v>1274.399999999983</c:v>
                </c:pt>
                <c:pt idx="709">
                  <c:v>1276.199999999983</c:v>
                </c:pt>
                <c:pt idx="710">
                  <c:v>1277.9999999999829</c:v>
                </c:pt>
                <c:pt idx="711">
                  <c:v>1279.7999999999829</c:v>
                </c:pt>
                <c:pt idx="712">
                  <c:v>1281.5999999999829</c:v>
                </c:pt>
                <c:pt idx="713">
                  <c:v>1283.3999999999828</c:v>
                </c:pt>
                <c:pt idx="714">
                  <c:v>1285.1999999999828</c:v>
                </c:pt>
                <c:pt idx="715">
                  <c:v>1286.9999999999827</c:v>
                </c:pt>
                <c:pt idx="716">
                  <c:v>1288.7999999999827</c:v>
                </c:pt>
                <c:pt idx="717">
                  <c:v>1290.5999999999826</c:v>
                </c:pt>
                <c:pt idx="718">
                  <c:v>1292.3999999999826</c:v>
                </c:pt>
                <c:pt idx="719">
                  <c:v>1294.1999999999825</c:v>
                </c:pt>
                <c:pt idx="720">
                  <c:v>1295.9999999999825</c:v>
                </c:pt>
                <c:pt idx="721">
                  <c:v>1297.7999999999824</c:v>
                </c:pt>
                <c:pt idx="722">
                  <c:v>1299.5999999999824</c:v>
                </c:pt>
                <c:pt idx="723">
                  <c:v>1301.3999999999824</c:v>
                </c:pt>
                <c:pt idx="724">
                  <c:v>1303.1999999999823</c:v>
                </c:pt>
                <c:pt idx="725">
                  <c:v>1304.9999999999823</c:v>
                </c:pt>
                <c:pt idx="726">
                  <c:v>1306.7999999999822</c:v>
                </c:pt>
                <c:pt idx="727">
                  <c:v>1308.5999999999822</c:v>
                </c:pt>
                <c:pt idx="728">
                  <c:v>1310.3999999999821</c:v>
                </c:pt>
                <c:pt idx="729">
                  <c:v>1312.1999999999821</c:v>
                </c:pt>
                <c:pt idx="730">
                  <c:v>1313.999999999982</c:v>
                </c:pt>
                <c:pt idx="731">
                  <c:v>1315.799999999982</c:v>
                </c:pt>
                <c:pt idx="732">
                  <c:v>1317.5999999999819</c:v>
                </c:pt>
                <c:pt idx="733">
                  <c:v>1319.3999999999819</c:v>
                </c:pt>
                <c:pt idx="734">
                  <c:v>1321.1999999999819</c:v>
                </c:pt>
                <c:pt idx="735">
                  <c:v>1322.9999999999818</c:v>
                </c:pt>
                <c:pt idx="736">
                  <c:v>1324.7999999999818</c:v>
                </c:pt>
                <c:pt idx="737">
                  <c:v>1326.5999999999817</c:v>
                </c:pt>
                <c:pt idx="738">
                  <c:v>1328.3999999999817</c:v>
                </c:pt>
                <c:pt idx="739">
                  <c:v>1330.1999999999816</c:v>
                </c:pt>
                <c:pt idx="740">
                  <c:v>1331.9999999999816</c:v>
                </c:pt>
                <c:pt idx="741">
                  <c:v>1333.7999999999815</c:v>
                </c:pt>
                <c:pt idx="742">
                  <c:v>1335.5999999999815</c:v>
                </c:pt>
                <c:pt idx="743">
                  <c:v>1337.3999999999814</c:v>
                </c:pt>
                <c:pt idx="744">
                  <c:v>1339.1999999999814</c:v>
                </c:pt>
                <c:pt idx="745">
                  <c:v>1340.9999999999814</c:v>
                </c:pt>
                <c:pt idx="746">
                  <c:v>1342.7999999999813</c:v>
                </c:pt>
                <c:pt idx="747">
                  <c:v>1344.5999999999813</c:v>
                </c:pt>
                <c:pt idx="748">
                  <c:v>1346.3999999999812</c:v>
                </c:pt>
                <c:pt idx="749">
                  <c:v>1348.1999999999812</c:v>
                </c:pt>
                <c:pt idx="750">
                  <c:v>1349.9999999999811</c:v>
                </c:pt>
                <c:pt idx="751">
                  <c:v>1351.7999999999811</c:v>
                </c:pt>
                <c:pt idx="752">
                  <c:v>1353.599999999981</c:v>
                </c:pt>
                <c:pt idx="753">
                  <c:v>1355.399999999981</c:v>
                </c:pt>
                <c:pt idx="754">
                  <c:v>1357.1999999999809</c:v>
                </c:pt>
                <c:pt idx="755">
                  <c:v>1358.9999999999809</c:v>
                </c:pt>
                <c:pt idx="756">
                  <c:v>1360.7999999999809</c:v>
                </c:pt>
                <c:pt idx="757">
                  <c:v>1362.5999999999808</c:v>
                </c:pt>
                <c:pt idx="758">
                  <c:v>1364.3999999999808</c:v>
                </c:pt>
                <c:pt idx="759">
                  <c:v>1366.1999999999807</c:v>
                </c:pt>
                <c:pt idx="760">
                  <c:v>1367.9999999999807</c:v>
                </c:pt>
                <c:pt idx="761">
                  <c:v>1369.7999999999806</c:v>
                </c:pt>
                <c:pt idx="762">
                  <c:v>1371.5999999999806</c:v>
                </c:pt>
                <c:pt idx="763">
                  <c:v>1373.3999999999805</c:v>
                </c:pt>
                <c:pt idx="764">
                  <c:v>1375.1999999999805</c:v>
                </c:pt>
                <c:pt idx="765">
                  <c:v>1376.9999999999804</c:v>
                </c:pt>
                <c:pt idx="766">
                  <c:v>1378.7999999999804</c:v>
                </c:pt>
                <c:pt idx="767">
                  <c:v>1380.5999999999804</c:v>
                </c:pt>
                <c:pt idx="768">
                  <c:v>1382.3999999999803</c:v>
                </c:pt>
                <c:pt idx="769">
                  <c:v>1384.1999999999803</c:v>
                </c:pt>
                <c:pt idx="770">
                  <c:v>1385.9999999999802</c:v>
                </c:pt>
                <c:pt idx="771">
                  <c:v>1387.7999999999802</c:v>
                </c:pt>
                <c:pt idx="772">
                  <c:v>1389.5999999999801</c:v>
                </c:pt>
                <c:pt idx="773">
                  <c:v>1391.3999999999801</c:v>
                </c:pt>
                <c:pt idx="774">
                  <c:v>1393.19999999998</c:v>
                </c:pt>
                <c:pt idx="775">
                  <c:v>1394.99999999998</c:v>
                </c:pt>
                <c:pt idx="776">
                  <c:v>1396.7999999999799</c:v>
                </c:pt>
                <c:pt idx="777">
                  <c:v>1398.5999999999799</c:v>
                </c:pt>
                <c:pt idx="778">
                  <c:v>1400.3999999999799</c:v>
                </c:pt>
                <c:pt idx="779">
                  <c:v>1402.1999999999798</c:v>
                </c:pt>
                <c:pt idx="780">
                  <c:v>1403.9999999999798</c:v>
                </c:pt>
                <c:pt idx="781">
                  <c:v>1405.7999999999797</c:v>
                </c:pt>
                <c:pt idx="782">
                  <c:v>1407.5999999999797</c:v>
                </c:pt>
                <c:pt idx="783">
                  <c:v>1409.3999999999796</c:v>
                </c:pt>
                <c:pt idx="784">
                  <c:v>1411.1999999999796</c:v>
                </c:pt>
                <c:pt idx="785">
                  <c:v>1412.9999999999795</c:v>
                </c:pt>
                <c:pt idx="786">
                  <c:v>1414.7999999999795</c:v>
                </c:pt>
                <c:pt idx="787">
                  <c:v>1416.5999999999794</c:v>
                </c:pt>
                <c:pt idx="788">
                  <c:v>1418.3999999999794</c:v>
                </c:pt>
                <c:pt idx="789">
                  <c:v>1420.1999999999794</c:v>
                </c:pt>
                <c:pt idx="790">
                  <c:v>1421.9999999999793</c:v>
                </c:pt>
                <c:pt idx="791">
                  <c:v>1423.7999999999793</c:v>
                </c:pt>
                <c:pt idx="792">
                  <c:v>1425.5999999999792</c:v>
                </c:pt>
                <c:pt idx="793">
                  <c:v>1427.3999999999792</c:v>
                </c:pt>
                <c:pt idx="794">
                  <c:v>1429.1999999999791</c:v>
                </c:pt>
                <c:pt idx="795">
                  <c:v>1430.9999999999791</c:v>
                </c:pt>
                <c:pt idx="796">
                  <c:v>1432.799999999979</c:v>
                </c:pt>
                <c:pt idx="797">
                  <c:v>1434.599999999979</c:v>
                </c:pt>
                <c:pt idx="798">
                  <c:v>1436.3999999999789</c:v>
                </c:pt>
                <c:pt idx="799">
                  <c:v>1438.1999999999789</c:v>
                </c:pt>
                <c:pt idx="800">
                  <c:v>1439.9999999999789</c:v>
                </c:pt>
                <c:pt idx="801">
                  <c:v>1441.7999999999788</c:v>
                </c:pt>
                <c:pt idx="802">
                  <c:v>1443.5999999999788</c:v>
                </c:pt>
                <c:pt idx="803">
                  <c:v>1445.3999999999787</c:v>
                </c:pt>
                <c:pt idx="804">
                  <c:v>1447.1999999999787</c:v>
                </c:pt>
                <c:pt idx="805">
                  <c:v>1448.9999999999786</c:v>
                </c:pt>
                <c:pt idx="806">
                  <c:v>1450.7999999999786</c:v>
                </c:pt>
                <c:pt idx="807">
                  <c:v>1452.5999999999785</c:v>
                </c:pt>
                <c:pt idx="808">
                  <c:v>1454.3999999999785</c:v>
                </c:pt>
                <c:pt idx="809">
                  <c:v>1456.1999999999784</c:v>
                </c:pt>
                <c:pt idx="810">
                  <c:v>1457.9999999999784</c:v>
                </c:pt>
                <c:pt idx="811">
                  <c:v>1459.7999999999784</c:v>
                </c:pt>
                <c:pt idx="812">
                  <c:v>1461.5999999999783</c:v>
                </c:pt>
                <c:pt idx="813">
                  <c:v>1463.3999999999783</c:v>
                </c:pt>
                <c:pt idx="814">
                  <c:v>1465.1999999999782</c:v>
                </c:pt>
                <c:pt idx="815">
                  <c:v>1466.9999999999782</c:v>
                </c:pt>
                <c:pt idx="816">
                  <c:v>1468.7999999999781</c:v>
                </c:pt>
                <c:pt idx="817">
                  <c:v>1470.5999999999781</c:v>
                </c:pt>
                <c:pt idx="818">
                  <c:v>1472.399999999978</c:v>
                </c:pt>
                <c:pt idx="819">
                  <c:v>1474.199999999978</c:v>
                </c:pt>
                <c:pt idx="820">
                  <c:v>1475.9999999999779</c:v>
                </c:pt>
                <c:pt idx="821">
                  <c:v>1477.7999999999779</c:v>
                </c:pt>
                <c:pt idx="822">
                  <c:v>1479.5999999999779</c:v>
                </c:pt>
                <c:pt idx="823">
                  <c:v>1481.3999999999778</c:v>
                </c:pt>
                <c:pt idx="824">
                  <c:v>1483.1999999999778</c:v>
                </c:pt>
                <c:pt idx="825">
                  <c:v>1484.9999999999777</c:v>
                </c:pt>
                <c:pt idx="826">
                  <c:v>1486.7999999999777</c:v>
                </c:pt>
                <c:pt idx="827">
                  <c:v>1488.5999999999776</c:v>
                </c:pt>
                <c:pt idx="828">
                  <c:v>1490.3999999999776</c:v>
                </c:pt>
                <c:pt idx="829">
                  <c:v>1492.1999999999775</c:v>
                </c:pt>
                <c:pt idx="830">
                  <c:v>1493.9999999999775</c:v>
                </c:pt>
                <c:pt idx="831">
                  <c:v>1495.7999999999774</c:v>
                </c:pt>
                <c:pt idx="832">
                  <c:v>1497.5999999999774</c:v>
                </c:pt>
                <c:pt idx="833">
                  <c:v>1499.3999999999774</c:v>
                </c:pt>
                <c:pt idx="834">
                  <c:v>1501.1999999999773</c:v>
                </c:pt>
                <c:pt idx="835">
                  <c:v>1502.9999999999773</c:v>
                </c:pt>
                <c:pt idx="836">
                  <c:v>1504.7999999999772</c:v>
                </c:pt>
                <c:pt idx="837">
                  <c:v>1506.5999999999772</c:v>
                </c:pt>
                <c:pt idx="838">
                  <c:v>1508.3999999999771</c:v>
                </c:pt>
                <c:pt idx="839">
                  <c:v>1510.1999999999771</c:v>
                </c:pt>
                <c:pt idx="840">
                  <c:v>1511.999999999977</c:v>
                </c:pt>
                <c:pt idx="841">
                  <c:v>1513.799999999977</c:v>
                </c:pt>
                <c:pt idx="842">
                  <c:v>1515.5999999999769</c:v>
                </c:pt>
                <c:pt idx="843">
                  <c:v>1517.3999999999769</c:v>
                </c:pt>
                <c:pt idx="844">
                  <c:v>1519.1999999999769</c:v>
                </c:pt>
                <c:pt idx="845">
                  <c:v>1520.9999999999768</c:v>
                </c:pt>
                <c:pt idx="846">
                  <c:v>1522.7999999999768</c:v>
                </c:pt>
                <c:pt idx="847">
                  <c:v>1524.5999999999767</c:v>
                </c:pt>
                <c:pt idx="848">
                  <c:v>1526.3999999999767</c:v>
                </c:pt>
                <c:pt idx="849">
                  <c:v>1528.1999999999766</c:v>
                </c:pt>
                <c:pt idx="850">
                  <c:v>1529.9999999999766</c:v>
                </c:pt>
                <c:pt idx="851">
                  <c:v>1531.7999999999765</c:v>
                </c:pt>
                <c:pt idx="852">
                  <c:v>1533.5999999999765</c:v>
                </c:pt>
                <c:pt idx="853">
                  <c:v>1535.3999999999764</c:v>
                </c:pt>
                <c:pt idx="854">
                  <c:v>1537.1999999999764</c:v>
                </c:pt>
                <c:pt idx="855">
                  <c:v>1538.9999999999764</c:v>
                </c:pt>
                <c:pt idx="856">
                  <c:v>1540.7999999999763</c:v>
                </c:pt>
                <c:pt idx="857">
                  <c:v>1542.5999999999763</c:v>
                </c:pt>
                <c:pt idx="858">
                  <c:v>1544.3999999999762</c:v>
                </c:pt>
                <c:pt idx="859">
                  <c:v>1546.1999999999762</c:v>
                </c:pt>
                <c:pt idx="860">
                  <c:v>1547.9999999999761</c:v>
                </c:pt>
                <c:pt idx="861">
                  <c:v>1549.7999999999761</c:v>
                </c:pt>
                <c:pt idx="862">
                  <c:v>1551.599999999976</c:v>
                </c:pt>
                <c:pt idx="863">
                  <c:v>1553.399999999976</c:v>
                </c:pt>
                <c:pt idx="864">
                  <c:v>1555.1999999999759</c:v>
                </c:pt>
                <c:pt idx="865">
                  <c:v>1556.9999999999759</c:v>
                </c:pt>
                <c:pt idx="866">
                  <c:v>1558.7999999999759</c:v>
                </c:pt>
                <c:pt idx="867">
                  <c:v>1560.5999999999758</c:v>
                </c:pt>
                <c:pt idx="868">
                  <c:v>1562.3999999999758</c:v>
                </c:pt>
                <c:pt idx="869">
                  <c:v>1564.1999999999757</c:v>
                </c:pt>
                <c:pt idx="870">
                  <c:v>1565.9999999999757</c:v>
                </c:pt>
                <c:pt idx="871">
                  <c:v>1567.7999999999756</c:v>
                </c:pt>
                <c:pt idx="872">
                  <c:v>1569.5999999999756</c:v>
                </c:pt>
                <c:pt idx="873">
                  <c:v>1571.3999999999755</c:v>
                </c:pt>
                <c:pt idx="874">
                  <c:v>1573.1999999999755</c:v>
                </c:pt>
                <c:pt idx="875">
                  <c:v>1574.9999999999754</c:v>
                </c:pt>
                <c:pt idx="876">
                  <c:v>1576.7999999999754</c:v>
                </c:pt>
                <c:pt idx="877">
                  <c:v>1578.5999999999754</c:v>
                </c:pt>
                <c:pt idx="878">
                  <c:v>1580.3999999999753</c:v>
                </c:pt>
                <c:pt idx="879">
                  <c:v>1582.1999999999753</c:v>
                </c:pt>
                <c:pt idx="880">
                  <c:v>1583.9999999999752</c:v>
                </c:pt>
                <c:pt idx="881">
                  <c:v>1585.7999999999752</c:v>
                </c:pt>
                <c:pt idx="882">
                  <c:v>1587.5999999999751</c:v>
                </c:pt>
                <c:pt idx="883">
                  <c:v>1589.3999999999751</c:v>
                </c:pt>
                <c:pt idx="884">
                  <c:v>1591.199999999975</c:v>
                </c:pt>
                <c:pt idx="885">
                  <c:v>1592.999999999975</c:v>
                </c:pt>
                <c:pt idx="886">
                  <c:v>1594.7999999999749</c:v>
                </c:pt>
                <c:pt idx="887">
                  <c:v>1596.5999999999749</c:v>
                </c:pt>
                <c:pt idx="888">
                  <c:v>1598.3999999999749</c:v>
                </c:pt>
                <c:pt idx="889">
                  <c:v>1600.1999999999748</c:v>
                </c:pt>
                <c:pt idx="890">
                  <c:v>1601.9999999999748</c:v>
                </c:pt>
                <c:pt idx="891">
                  <c:v>1603.7999999999747</c:v>
                </c:pt>
                <c:pt idx="892">
                  <c:v>1605.5999999999747</c:v>
                </c:pt>
                <c:pt idx="893">
                  <c:v>1607.3999999999746</c:v>
                </c:pt>
                <c:pt idx="894">
                  <c:v>1609.1999999999746</c:v>
                </c:pt>
                <c:pt idx="895">
                  <c:v>1610.9999999999745</c:v>
                </c:pt>
                <c:pt idx="896">
                  <c:v>1612.7999999999745</c:v>
                </c:pt>
                <c:pt idx="897">
                  <c:v>1614.5999999999744</c:v>
                </c:pt>
                <c:pt idx="898">
                  <c:v>1616.3999999999744</c:v>
                </c:pt>
                <c:pt idx="899">
                  <c:v>1618.1999999999744</c:v>
                </c:pt>
                <c:pt idx="900">
                  <c:v>1619.9999999999743</c:v>
                </c:pt>
                <c:pt idx="901">
                  <c:v>1621.7999999999743</c:v>
                </c:pt>
                <c:pt idx="902">
                  <c:v>1623.5999999999742</c:v>
                </c:pt>
                <c:pt idx="903">
                  <c:v>1625.3999999999742</c:v>
                </c:pt>
                <c:pt idx="904">
                  <c:v>1627.1999999999741</c:v>
                </c:pt>
                <c:pt idx="905">
                  <c:v>1628.9999999999741</c:v>
                </c:pt>
                <c:pt idx="906">
                  <c:v>1630.799999999974</c:v>
                </c:pt>
                <c:pt idx="907">
                  <c:v>1632.599999999974</c:v>
                </c:pt>
                <c:pt idx="908">
                  <c:v>1634.3999999999739</c:v>
                </c:pt>
                <c:pt idx="909">
                  <c:v>1636.1999999999739</c:v>
                </c:pt>
                <c:pt idx="910">
                  <c:v>1637.9999999999739</c:v>
                </c:pt>
                <c:pt idx="911">
                  <c:v>1639.7999999999738</c:v>
                </c:pt>
                <c:pt idx="912">
                  <c:v>1641.5999999999738</c:v>
                </c:pt>
                <c:pt idx="913">
                  <c:v>1643.3999999999737</c:v>
                </c:pt>
                <c:pt idx="914">
                  <c:v>1645.1999999999737</c:v>
                </c:pt>
                <c:pt idx="915">
                  <c:v>1646.9999999999736</c:v>
                </c:pt>
                <c:pt idx="916">
                  <c:v>1648.7999999999736</c:v>
                </c:pt>
                <c:pt idx="917">
                  <c:v>1650.5999999999735</c:v>
                </c:pt>
                <c:pt idx="918">
                  <c:v>1652.3999999999735</c:v>
                </c:pt>
                <c:pt idx="919">
                  <c:v>1654.1999999999734</c:v>
                </c:pt>
                <c:pt idx="920">
                  <c:v>1655.9999999999734</c:v>
                </c:pt>
                <c:pt idx="921">
                  <c:v>1657.7999999999734</c:v>
                </c:pt>
                <c:pt idx="922">
                  <c:v>1659.5999999999733</c:v>
                </c:pt>
                <c:pt idx="923">
                  <c:v>1661.3999999999733</c:v>
                </c:pt>
                <c:pt idx="924">
                  <c:v>1663.1999999999732</c:v>
                </c:pt>
                <c:pt idx="925">
                  <c:v>1664.9999999999732</c:v>
                </c:pt>
                <c:pt idx="926">
                  <c:v>1666.7999999999731</c:v>
                </c:pt>
                <c:pt idx="927">
                  <c:v>1668.5999999999731</c:v>
                </c:pt>
                <c:pt idx="928">
                  <c:v>1670.399999999973</c:v>
                </c:pt>
                <c:pt idx="929">
                  <c:v>1672.199999999973</c:v>
                </c:pt>
                <c:pt idx="930">
                  <c:v>1673.9999999999729</c:v>
                </c:pt>
                <c:pt idx="931">
                  <c:v>1675.7999999999729</c:v>
                </c:pt>
                <c:pt idx="932">
                  <c:v>1677.5999999999729</c:v>
                </c:pt>
                <c:pt idx="933">
                  <c:v>1679.3999999999728</c:v>
                </c:pt>
                <c:pt idx="934">
                  <c:v>1681.1999999999728</c:v>
                </c:pt>
                <c:pt idx="935">
                  <c:v>1682.9999999999727</c:v>
                </c:pt>
                <c:pt idx="936">
                  <c:v>1684.7999999999727</c:v>
                </c:pt>
                <c:pt idx="937">
                  <c:v>1686.5999999999726</c:v>
                </c:pt>
                <c:pt idx="938">
                  <c:v>1688.3999999999726</c:v>
                </c:pt>
                <c:pt idx="939">
                  <c:v>1690.1999999999725</c:v>
                </c:pt>
                <c:pt idx="940">
                  <c:v>1691.9999999999725</c:v>
                </c:pt>
                <c:pt idx="941">
                  <c:v>1693.7999999999724</c:v>
                </c:pt>
                <c:pt idx="942">
                  <c:v>1695.5999999999724</c:v>
                </c:pt>
                <c:pt idx="943">
                  <c:v>1697.3999999999724</c:v>
                </c:pt>
                <c:pt idx="944">
                  <c:v>1699.1999999999723</c:v>
                </c:pt>
                <c:pt idx="945">
                  <c:v>1700.9999999999723</c:v>
                </c:pt>
                <c:pt idx="946">
                  <c:v>1702.7999999999722</c:v>
                </c:pt>
                <c:pt idx="947">
                  <c:v>1704.5999999999722</c:v>
                </c:pt>
                <c:pt idx="948">
                  <c:v>1706.3999999999721</c:v>
                </c:pt>
                <c:pt idx="949">
                  <c:v>1708.1999999999721</c:v>
                </c:pt>
                <c:pt idx="950">
                  <c:v>1709.999999999972</c:v>
                </c:pt>
                <c:pt idx="951">
                  <c:v>1711.799999999972</c:v>
                </c:pt>
                <c:pt idx="952">
                  <c:v>1713.5999999999719</c:v>
                </c:pt>
                <c:pt idx="953">
                  <c:v>1715.3999999999719</c:v>
                </c:pt>
                <c:pt idx="954">
                  <c:v>1717.1999999999719</c:v>
                </c:pt>
                <c:pt idx="955">
                  <c:v>1718.9999999999718</c:v>
                </c:pt>
                <c:pt idx="956">
                  <c:v>1720.7999999999718</c:v>
                </c:pt>
                <c:pt idx="957">
                  <c:v>1722.5999999999717</c:v>
                </c:pt>
                <c:pt idx="958">
                  <c:v>1724.3999999999717</c:v>
                </c:pt>
                <c:pt idx="959">
                  <c:v>1726.1999999999716</c:v>
                </c:pt>
                <c:pt idx="960">
                  <c:v>1727.9999999999716</c:v>
                </c:pt>
                <c:pt idx="961">
                  <c:v>1729.7999999999715</c:v>
                </c:pt>
                <c:pt idx="962">
                  <c:v>1731.5999999999715</c:v>
                </c:pt>
                <c:pt idx="963">
                  <c:v>1733.3999999999714</c:v>
                </c:pt>
                <c:pt idx="964">
                  <c:v>1735.1999999999714</c:v>
                </c:pt>
                <c:pt idx="965">
                  <c:v>1736.9999999999714</c:v>
                </c:pt>
                <c:pt idx="966">
                  <c:v>1738.7999999999713</c:v>
                </c:pt>
                <c:pt idx="967">
                  <c:v>1740.5999999999713</c:v>
                </c:pt>
                <c:pt idx="968">
                  <c:v>1742.3999999999712</c:v>
                </c:pt>
                <c:pt idx="969">
                  <c:v>1744.1999999999712</c:v>
                </c:pt>
                <c:pt idx="970">
                  <c:v>1745.9999999999711</c:v>
                </c:pt>
                <c:pt idx="971">
                  <c:v>1747.7999999999711</c:v>
                </c:pt>
                <c:pt idx="972">
                  <c:v>1749.599999999971</c:v>
                </c:pt>
                <c:pt idx="973">
                  <c:v>1751.399999999971</c:v>
                </c:pt>
                <c:pt idx="974">
                  <c:v>1753.1999999999709</c:v>
                </c:pt>
                <c:pt idx="975">
                  <c:v>1754.9999999999709</c:v>
                </c:pt>
                <c:pt idx="976">
                  <c:v>1756.7999999999709</c:v>
                </c:pt>
                <c:pt idx="977">
                  <c:v>1758.5999999999708</c:v>
                </c:pt>
                <c:pt idx="978">
                  <c:v>1760.3999999999708</c:v>
                </c:pt>
                <c:pt idx="979">
                  <c:v>1762.1999999999707</c:v>
                </c:pt>
                <c:pt idx="980">
                  <c:v>1763.9999999999707</c:v>
                </c:pt>
                <c:pt idx="981">
                  <c:v>1765.7999999999706</c:v>
                </c:pt>
                <c:pt idx="982">
                  <c:v>1767.5999999999706</c:v>
                </c:pt>
                <c:pt idx="983">
                  <c:v>1769.3999999999705</c:v>
                </c:pt>
                <c:pt idx="984">
                  <c:v>1771.1999999999705</c:v>
                </c:pt>
                <c:pt idx="985">
                  <c:v>1772.9999999999704</c:v>
                </c:pt>
                <c:pt idx="986">
                  <c:v>1774.7999999999704</c:v>
                </c:pt>
                <c:pt idx="987">
                  <c:v>1776.5999999999704</c:v>
                </c:pt>
                <c:pt idx="988">
                  <c:v>1778.3999999999703</c:v>
                </c:pt>
                <c:pt idx="989">
                  <c:v>1780.1999999999703</c:v>
                </c:pt>
                <c:pt idx="990">
                  <c:v>1781.9999999999702</c:v>
                </c:pt>
                <c:pt idx="991">
                  <c:v>1783.7999999999702</c:v>
                </c:pt>
                <c:pt idx="992">
                  <c:v>1785.5999999999701</c:v>
                </c:pt>
                <c:pt idx="993">
                  <c:v>1787.3999999999701</c:v>
                </c:pt>
                <c:pt idx="994">
                  <c:v>1789.19999999997</c:v>
                </c:pt>
                <c:pt idx="995">
                  <c:v>1790.99999999997</c:v>
                </c:pt>
                <c:pt idx="996">
                  <c:v>1792.7999999999699</c:v>
                </c:pt>
                <c:pt idx="997">
                  <c:v>1794.5999999999699</c:v>
                </c:pt>
                <c:pt idx="998">
                  <c:v>1796.3999999999699</c:v>
                </c:pt>
                <c:pt idx="999">
                  <c:v>1798.1999999999698</c:v>
                </c:pt>
                <c:pt idx="1000">
                  <c:v>1799.9999999999698</c:v>
                </c:pt>
              </c:numCache>
            </c:numRef>
          </c:cat>
          <c:val>
            <c:numRef>
              <c:f>Calcs!$G$1:$G$1001</c:f>
              <c:numCache>
                <c:formatCode>0.0</c:formatCode>
                <c:ptCount val="1001"/>
                <c:pt idx="0">
                  <c:v>40</c:v>
                </c:pt>
                <c:pt idx="1">
                  <c:v>40.498752080731769</c:v>
                </c:pt>
                <c:pt idx="2">
                  <c:v>40.995016625083188</c:v>
                </c:pt>
                <c:pt idx="3">
                  <c:v>41.488806039693735</c:v>
                </c:pt>
                <c:pt idx="4">
                  <c:v>41.980132669324476</c:v>
                </c:pt>
                <c:pt idx="5">
                  <c:v>42.469008797166737</c:v>
                </c:pt>
                <c:pt idx="6">
                  <c:v>42.955446645149188</c:v>
                </c:pt>
                <c:pt idx="7">
                  <c:v>43.439458374243351</c:v>
                </c:pt>
                <c:pt idx="8">
                  <c:v>43.921056084767685</c:v>
                </c:pt>
                <c:pt idx="9">
                  <c:v>44.400251816690016</c:v>
                </c:pt>
                <c:pt idx="10">
                  <c:v>44.877057549928601</c:v>
                </c:pt>
                <c:pt idx="11">
                  <c:v>45.351485204651617</c:v>
                </c:pt>
                <c:pt idx="12">
                  <c:v>45.823546641575128</c:v>
                </c:pt>
                <c:pt idx="13">
                  <c:v>46.293253662259659</c:v>
                </c:pt>
                <c:pt idx="14">
                  <c:v>46.760618009405185</c:v>
                </c:pt>
                <c:pt idx="15">
                  <c:v>47.225651367144714</c:v>
                </c:pt>
                <c:pt idx="16">
                  <c:v>47.688365361336423</c:v>
                </c:pt>
                <c:pt idx="17">
                  <c:v>48.148771559854261</c:v>
                </c:pt>
                <c:pt idx="18">
                  <c:v>48.606881472877177</c:v>
                </c:pt>
                <c:pt idx="19">
                  <c:v>49.062706553176859</c:v>
                </c:pt>
                <c:pt idx="20">
                  <c:v>49.516258196404053</c:v>
                </c:pt>
                <c:pt idx="21">
                  <c:v>49.967547741373437</c:v>
                </c:pt>
                <c:pt idx="22">
                  <c:v>50.416586470347177</c:v>
                </c:pt>
                <c:pt idx="23">
                  <c:v>50.863385609316857</c:v>
                </c:pt>
                <c:pt idx="24">
                  <c:v>51.307956328284241</c:v>
                </c:pt>
                <c:pt idx="25">
                  <c:v>51.750309741540455</c:v>
                </c:pt>
                <c:pt idx="26">
                  <c:v>52.190456907943855</c:v>
                </c:pt>
                <c:pt idx="27">
                  <c:v>52.628408831196545</c:v>
                </c:pt>
                <c:pt idx="28">
                  <c:v>53.064176460119413</c:v>
                </c:pt>
                <c:pt idx="29">
                  <c:v>53.497770688925868</c:v>
                </c:pt>
                <c:pt idx="30">
                  <c:v>53.929202357494205</c:v>
                </c:pt>
                <c:pt idx="31">
                  <c:v>54.358482251638634</c:v>
                </c:pt>
                <c:pt idx="32">
                  <c:v>54.785621103378858</c:v>
                </c:pt>
                <c:pt idx="33">
                  <c:v>55.210629591208416</c:v>
                </c:pt>
                <c:pt idx="34">
                  <c:v>55.633518340361618</c:v>
                </c:pt>
                <c:pt idx="35">
                  <c:v>56.054297923079254</c:v>
                </c:pt>
                <c:pt idx="36">
                  <c:v>56.472978858872793</c:v>
                </c:pt>
                <c:pt idx="37">
                  <c:v>56.889571614787428</c:v>
                </c:pt>
                <c:pt idx="38">
                  <c:v>57.304086605663755</c:v>
                </c:pt>
                <c:pt idx="39">
                  <c:v>57.71653419439815</c:v>
                </c:pt>
                <c:pt idx="40">
                  <c:v>58.126924692201811</c:v>
                </c:pt>
                <c:pt idx="41">
                  <c:v>58.535268358858524</c:v>
                </c:pt>
                <c:pt idx="42">
                  <c:v>58.941575402981286</c:v>
                </c:pt>
                <c:pt idx="43">
                  <c:v>59.345855982267302</c:v>
                </c:pt>
                <c:pt idx="44">
                  <c:v>59.748120203752137</c:v>
                </c:pt>
                <c:pt idx="45">
                  <c:v>60.148378124062283</c:v>
                </c:pt>
                <c:pt idx="46">
                  <c:v>60.546639749666582</c:v>
                </c:pt>
                <c:pt idx="47">
                  <c:v>60.942915037126426</c:v>
                </c:pt>
                <c:pt idx="48">
                  <c:v>61.337213893344639</c:v>
                </c:pt>
                <c:pt idx="49">
                  <c:v>61.729546175813162</c:v>
                </c:pt>
                <c:pt idx="50">
                  <c:v>62.119921692859492</c:v>
                </c:pt>
                <c:pt idx="51">
                  <c:v>62.508350203891894</c:v>
                </c:pt>
                <c:pt idx="52">
                  <c:v>62.894841419643356</c:v>
                </c:pt>
                <c:pt idx="53">
                  <c:v>63.279405002414407</c:v>
                </c:pt>
                <c:pt idx="54">
                  <c:v>63.662050566314662</c:v>
                </c:pt>
                <c:pt idx="55">
                  <c:v>64.042787677503128</c:v>
                </c:pt>
                <c:pt idx="56">
                  <c:v>64.421625854427433</c:v>
                </c:pt>
                <c:pt idx="57">
                  <c:v>64.798574568061724</c:v>
                </c:pt>
                <c:pt idx="58">
                  <c:v>65.173643242143456</c:v>
                </c:pt>
                <c:pt idx="59">
                  <c:v>65.546841253409042</c:v>
                </c:pt>
                <c:pt idx="60">
                  <c:v>65.918177931828183</c:v>
                </c:pt>
                <c:pt idx="61">
                  <c:v>66.287662560837191</c:v>
                </c:pt>
                <c:pt idx="62">
                  <c:v>66.655304377571056</c:v>
                </c:pt>
                <c:pt idx="63">
                  <c:v>67.0211125730943</c:v>
                </c:pt>
                <c:pt idx="64">
                  <c:v>67.385096292630891</c:v>
                </c:pt>
                <c:pt idx="65">
                  <c:v>67.74726463579276</c:v>
                </c:pt>
                <c:pt idx="66">
                  <c:v>68.107626656807355</c:v>
                </c:pt>
                <c:pt idx="67">
                  <c:v>68.466191364743977</c:v>
                </c:pt>
                <c:pt idx="68">
                  <c:v>68.822967723738998</c:v>
                </c:pt>
                <c:pt idx="69">
                  <c:v>69.177964653219988</c:v>
                </c:pt>
                <c:pt idx="70">
                  <c:v>69.531191028128632</c:v>
                </c:pt>
                <c:pt idx="71">
                  <c:v>69.882655679142729</c:v>
                </c:pt>
                <c:pt idx="72">
                  <c:v>70.232367392896862</c:v>
                </c:pt>
                <c:pt idx="73">
                  <c:v>70.58033491220209</c:v>
                </c:pt>
                <c:pt idx="74">
                  <c:v>70.926566936264507</c:v>
                </c:pt>
                <c:pt idx="75">
                  <c:v>71.271072120902758</c:v>
                </c:pt>
                <c:pt idx="76">
                  <c:v>71.613859078764392</c:v>
                </c:pt>
                <c:pt idx="77">
                  <c:v>71.954936379541223</c:v>
                </c:pt>
                <c:pt idx="78">
                  <c:v>72.29431255018352</c:v>
                </c:pt>
                <c:pt idx="79">
                  <c:v>72.631996075113221</c:v>
                </c:pt>
                <c:pt idx="80">
                  <c:v>72.967995396436066</c:v>
                </c:pt>
                <c:pt idx="81">
                  <c:v>73.302318914152551</c:v>
                </c:pt>
                <c:pt idx="82">
                  <c:v>73.634974986368064</c:v>
                </c:pt>
                <c:pt idx="83">
                  <c:v>73.965971929501706</c:v>
                </c:pt>
                <c:pt idx="84">
                  <c:v>74.295318018494328</c:v>
                </c:pt>
                <c:pt idx="85">
                  <c:v>74.623021487015279</c:v>
                </c:pt>
                <c:pt idx="86">
                  <c:v>74.949090527668346</c:v>
                </c:pt>
                <c:pt idx="87">
                  <c:v>75.8074429678977</c:v>
                </c:pt>
                <c:pt idx="88">
                  <c:v>76.604855718158376</c:v>
                </c:pt>
                <c:pt idx="89">
                  <c:v>77.392362848146576</c:v>
                </c:pt>
                <c:pt idx="90">
                  <c:v>78.170087407453593</c:v>
                </c:pt>
                <c:pt idx="91">
                  <c:v>78.938150917124076</c:v>
                </c:pt>
                <c:pt idx="92">
                  <c:v>79.696673388644058</c:v>
                </c:pt>
                <c:pt idx="93">
                  <c:v>80.445773342692959</c:v>
                </c:pt>
                <c:pt idx="94">
                  <c:v>81.185567827662638</c:v>
                </c:pt>
                <c:pt idx="95">
                  <c:v>81.916172437946486</c:v>
                </c:pt>
                <c:pt idx="96">
                  <c:v>82.637701332001299</c:v>
                </c:pt>
                <c:pt idx="97">
                  <c:v>83.350267250184743</c:v>
                </c:pt>
                <c:pt idx="98">
                  <c:v>84.053981532371239</c:v>
                </c:pt>
                <c:pt idx="99">
                  <c:v>84.748954135349123</c:v>
                </c:pt>
                <c:pt idx="100">
                  <c:v>85.435293650001526</c:v>
                </c:pt>
                <c:pt idx="101">
                  <c:v>86.11310731827399</c:v>
                </c:pt>
                <c:pt idx="102">
                  <c:v>86.782501049931184</c:v>
                </c:pt>
                <c:pt idx="103">
                  <c:v>87.443579439105591</c:v>
                </c:pt>
                <c:pt idx="104">
                  <c:v>88.096445780640494</c:v>
                </c:pt>
                <c:pt idx="105">
                  <c:v>88.741202086230018</c:v>
                </c:pt>
                <c:pt idx="106">
                  <c:v>89.377949100358677</c:v>
                </c:pt>
                <c:pt idx="107">
                  <c:v>90.00678631604292</c:v>
                </c:pt>
                <c:pt idx="108">
                  <c:v>90.627811990377054</c:v>
                </c:pt>
                <c:pt idx="109">
                  <c:v>91.241123159886172</c:v>
                </c:pt>
                <c:pt idx="110">
                  <c:v>91.846815655688346</c:v>
                </c:pt>
                <c:pt idx="111">
                  <c:v>92.444984118468284</c:v>
                </c:pt>
                <c:pt idx="112">
                  <c:v>93.035722013265314</c:v>
                </c:pt>
                <c:pt idx="113">
                  <c:v>93.619121644077339</c:v>
                </c:pt>
                <c:pt idx="114">
                  <c:v>94.195274168283618</c:v>
                </c:pt>
                <c:pt idx="115">
                  <c:v>94.764269610888263</c:v>
                </c:pt>
                <c:pt idx="116">
                  <c:v>95.326196878586799</c:v>
                </c:pt>
                <c:pt idx="117">
                  <c:v>95.881143773658053</c:v>
                </c:pt>
                <c:pt idx="118">
                  <c:v>96.429197007683442</c:v>
                </c:pt>
                <c:pt idx="119">
                  <c:v>96.970442215095787</c:v>
                </c:pt>
                <c:pt idx="120">
                  <c:v>97.504963966559913</c:v>
                </c:pt>
                <c:pt idx="121">
                  <c:v>98.03284578218701</c:v>
                </c:pt>
                <c:pt idx="122">
                  <c:v>98.554170144584717</c:v>
                </c:pt>
                <c:pt idx="123">
                  <c:v>99.069018511745327</c:v>
                </c:pt>
                <c:pt idx="124">
                  <c:v>99.577471329773672</c:v>
                </c:pt>
                <c:pt idx="125">
                  <c:v>100.07960804545704</c:v>
                </c:pt>
                <c:pt idx="126">
                  <c:v>100.57550711867881</c:v>
                </c:pt>
                <c:pt idx="127">
                  <c:v>101.06524603467813</c:v>
                </c:pt>
                <c:pt idx="128">
                  <c:v>101.548901316157</c:v>
                </c:pt>
                <c:pt idx="129">
                  <c:v>102.02654853523715</c:v>
                </c:pt>
                <c:pt idx="130">
                  <c:v>102.49826232526834</c:v>
                </c:pt>
                <c:pt idx="131">
                  <c:v>102.96411639248998</c:v>
                </c:pt>
                <c:pt idx="132">
                  <c:v>103.42418352754787</c:v>
                </c:pt>
                <c:pt idx="133">
                  <c:v>103.87853561686784</c:v>
                </c:pt>
                <c:pt idx="134">
                  <c:v>104.32724365388826</c:v>
                </c:pt>
                <c:pt idx="135">
                  <c:v>104.77037775015282</c:v>
                </c:pt>
                <c:pt idx="136">
                  <c:v>105.20800714626562</c:v>
                </c:pt>
                <c:pt idx="137">
                  <c:v>105.64020022271015</c:v>
                </c:pt>
                <c:pt idx="138">
                  <c:v>106.06702451053394</c:v>
                </c:pt>
                <c:pt idx="139">
                  <c:v>106.4885467019003</c:v>
                </c:pt>
                <c:pt idx="140">
                  <c:v>106.90483266050929</c:v>
                </c:pt>
                <c:pt idx="141">
                  <c:v>107.31594743188882</c:v>
                </c:pt>
                <c:pt idx="142">
                  <c:v>107.72195525355835</c:v>
                </c:pt>
                <c:pt idx="143">
                  <c:v>108.12291956506607</c:v>
                </c:pt>
                <c:pt idx="144">
                  <c:v>108.51890301790141</c:v>
                </c:pt>
                <c:pt idx="145">
                  <c:v>108.90996748528451</c:v>
                </c:pt>
                <c:pt idx="146">
                  <c:v>109.29617407183403</c:v>
                </c:pt>
                <c:pt idx="147">
                  <c:v>109.67758312311483</c:v>
                </c:pt>
                <c:pt idx="148">
                  <c:v>110.05425423506719</c:v>
                </c:pt>
                <c:pt idx="149">
                  <c:v>110.4262462633187</c:v>
                </c:pt>
                <c:pt idx="150">
                  <c:v>110.79361733238056</c:v>
                </c:pt>
                <c:pt idx="151">
                  <c:v>111.15642484472978</c:v>
                </c:pt>
                <c:pt idx="152">
                  <c:v>111.51472548977827</c:v>
                </c:pt>
                <c:pt idx="153">
                  <c:v>111.86857525273081</c:v>
                </c:pt>
                <c:pt idx="154">
                  <c:v>112.21802942333275</c:v>
                </c:pt>
                <c:pt idx="155">
                  <c:v>112.56314260450921</c:v>
                </c:pt>
                <c:pt idx="156">
                  <c:v>112.90396872089693</c:v>
                </c:pt>
                <c:pt idx="157">
                  <c:v>113.24056102726998</c:v>
                </c:pt>
                <c:pt idx="158">
                  <c:v>113.57297211686104</c:v>
                </c:pt>
                <c:pt idx="159">
                  <c:v>113.90125392957916</c:v>
                </c:pt>
                <c:pt idx="160">
                  <c:v>114.22545776012544</c:v>
                </c:pt>
                <c:pt idx="161">
                  <c:v>114.54563426600805</c:v>
                </c:pt>
                <c:pt idx="162">
                  <c:v>114.8618334754574</c:v>
                </c:pt>
                <c:pt idx="163">
                  <c:v>115.1741047952433</c:v>
                </c:pt>
                <c:pt idx="164">
                  <c:v>115.48249701839478</c:v>
                </c:pt>
                <c:pt idx="165">
                  <c:v>115.78705833182414</c:v>
                </c:pt>
                <c:pt idx="166">
                  <c:v>116.08783632385624</c:v>
                </c:pt>
                <c:pt idx="167">
                  <c:v>116.38487799166427</c:v>
                </c:pt>
                <c:pt idx="168">
                  <c:v>116.67822974861315</c:v>
                </c:pt>
                <c:pt idx="169">
                  <c:v>116.96793743151173</c:v>
                </c:pt>
                <c:pt idx="170">
                  <c:v>117.2540463077749</c:v>
                </c:pt>
                <c:pt idx="171">
                  <c:v>117.53660108249665</c:v>
                </c:pt>
                <c:pt idx="172">
                  <c:v>117.81564590543542</c:v>
                </c:pt>
                <c:pt idx="173">
                  <c:v>118.09122437791247</c:v>
                </c:pt>
                <c:pt idx="174">
                  <c:v>118.36337955962483</c:v>
                </c:pt>
                <c:pt idx="175">
                  <c:v>118.63215397537334</c:v>
                </c:pt>
                <c:pt idx="176">
                  <c:v>118.89758962170728</c:v>
                </c:pt>
                <c:pt idx="177">
                  <c:v>119.15972797348641</c:v>
                </c:pt>
                <c:pt idx="178">
                  <c:v>119.41860999036155</c:v>
                </c:pt>
                <c:pt idx="179">
                  <c:v>119.67427612317451</c:v>
                </c:pt>
                <c:pt idx="180">
                  <c:v>119.92676632027872</c:v>
                </c:pt>
                <c:pt idx="181">
                  <c:v>120.17612003378116</c:v>
                </c:pt>
                <c:pt idx="182">
                  <c:v>120.42237622570687</c:v>
                </c:pt>
                <c:pt idx="183">
                  <c:v>120.66557337408688</c:v>
                </c:pt>
                <c:pt idx="184">
                  <c:v>120.90574947897039</c:v>
                </c:pt>
                <c:pt idx="185">
                  <c:v>121.14294206836243</c:v>
                </c:pt>
                <c:pt idx="186">
                  <c:v>121.37718820408767</c:v>
                </c:pt>
                <c:pt idx="187">
                  <c:v>121.60852448758139</c:v>
                </c:pt>
                <c:pt idx="188">
                  <c:v>121.83698706560855</c:v>
                </c:pt>
                <c:pt idx="189">
                  <c:v>122.06261163591176</c:v>
                </c:pt>
                <c:pt idx="190">
                  <c:v>122.28543345278922</c:v>
                </c:pt>
                <c:pt idx="191">
                  <c:v>122.50548733260308</c:v>
                </c:pt>
                <c:pt idx="192">
                  <c:v>122.7228076592198</c:v>
                </c:pt>
                <c:pt idx="193">
                  <c:v>122.93742838938255</c:v>
                </c:pt>
                <c:pt idx="194">
                  <c:v>123.14938305801709</c:v>
                </c:pt>
                <c:pt idx="195">
                  <c:v>123.35870478347158</c:v>
                </c:pt>
                <c:pt idx="196">
                  <c:v>123.56542627269151</c:v>
                </c:pt>
                <c:pt idx="197">
                  <c:v>123.76957982633016</c:v>
                </c:pt>
                <c:pt idx="198">
                  <c:v>123.97119734379561</c:v>
                </c:pt>
                <c:pt idx="199">
                  <c:v>124.17031032823519</c:v>
                </c:pt>
                <c:pt idx="200">
                  <c:v>124.36694989145779</c:v>
                </c:pt>
                <c:pt idx="201">
                  <c:v>124.56114675879526</c:v>
                </c:pt>
                <c:pt idx="202">
                  <c:v>124.75293127390319</c:v>
                </c:pt>
                <c:pt idx="203">
                  <c:v>124.94233340350226</c:v>
                </c:pt>
                <c:pt idx="204">
                  <c:v>125.12938274206059</c:v>
                </c:pt>
                <c:pt idx="205">
                  <c:v>125.31410851641783</c:v>
                </c:pt>
                <c:pt idx="206">
                  <c:v>125.4965395903521</c:v>
                </c:pt>
                <c:pt idx="207">
                  <c:v>125.67670446908984</c:v>
                </c:pt>
                <c:pt idx="208">
                  <c:v>125.8546313037599</c:v>
                </c:pt>
                <c:pt idx="209">
                  <c:v>126.0303478957922</c:v>
                </c:pt>
                <c:pt idx="210">
                  <c:v>126.20388170126174</c:v>
                </c:pt>
                <c:pt idx="211">
                  <c:v>126.37525983517868</c:v>
                </c:pt>
                <c:pt idx="212">
                  <c:v>126.54450907572513</c:v>
                </c:pt>
                <c:pt idx="213">
                  <c:v>126.71165586843924</c:v>
                </c:pt>
                <c:pt idx="214">
                  <c:v>126.87672633034745</c:v>
                </c:pt>
                <c:pt idx="215">
                  <c:v>127.03974625404526</c:v>
                </c:pt>
                <c:pt idx="216">
                  <c:v>127.20074111172744</c:v>
                </c:pt>
                <c:pt idx="217">
                  <c:v>127.35973605916801</c:v>
                </c:pt>
                <c:pt idx="218">
                  <c:v>127.51675593965103</c:v>
                </c:pt>
                <c:pt idx="219">
                  <c:v>127.67182528785226</c:v>
                </c:pt>
                <c:pt idx="220">
                  <c:v>127.82496833367284</c:v>
                </c:pt>
                <c:pt idx="221">
                  <c:v>127.97620900602527</c:v>
                </c:pt>
                <c:pt idx="222">
                  <c:v>128.1255709365723</c:v>
                </c:pt>
                <c:pt idx="223">
                  <c:v>128.27307746341944</c:v>
                </c:pt>
                <c:pt idx="224">
                  <c:v>128.41875163476166</c:v>
                </c:pt>
                <c:pt idx="225">
                  <c:v>128.56261621248456</c:v>
                </c:pt>
                <c:pt idx="226">
                  <c:v>128.7046936757211</c:v>
                </c:pt>
                <c:pt idx="227">
                  <c:v>128.84500622436403</c:v>
                </c:pt>
                <c:pt idx="228">
                  <c:v>128.9835757825345</c:v>
                </c:pt>
                <c:pt idx="229">
                  <c:v>129.12042400200789</c:v>
                </c:pt>
                <c:pt idx="230">
                  <c:v>129.25557226559692</c:v>
                </c:pt>
                <c:pt idx="231">
                  <c:v>129.38904169049277</c:v>
                </c:pt>
                <c:pt idx="232">
                  <c:v>129.52085313156456</c:v>
                </c:pt>
                <c:pt idx="233">
                  <c:v>129.65102718461819</c:v>
                </c:pt>
                <c:pt idx="234">
                  <c:v>129.77958418961424</c:v>
                </c:pt>
                <c:pt idx="235">
                  <c:v>129.90654423384638</c:v>
                </c:pt>
                <c:pt idx="236">
                  <c:v>130.0319271550797</c:v>
                </c:pt>
                <c:pt idx="237">
                  <c:v>130.15575254465082</c:v>
                </c:pt>
                <c:pt idx="238">
                  <c:v>130.27803975052876</c:v>
                </c:pt>
                <c:pt idx="239">
                  <c:v>130.39880788033827</c:v>
                </c:pt>
                <c:pt idx="240">
                  <c:v>130.51807580434527</c:v>
                </c:pt>
                <c:pt idx="241">
                  <c:v>130.63586215840559</c:v>
                </c:pt>
                <c:pt idx="242">
                  <c:v>130.75218534687667</c:v>
                </c:pt>
                <c:pt idx="243">
                  <c:v>130.86706354549338</c:v>
                </c:pt>
                <c:pt idx="244">
                  <c:v>130.98051470420796</c:v>
                </c:pt>
                <c:pt idx="245">
                  <c:v>131.09255654999478</c:v>
                </c:pt>
                <c:pt idx="246">
                  <c:v>131.20320658962021</c:v>
                </c:pt>
                <c:pt idx="247">
                  <c:v>131.31248211237806</c:v>
                </c:pt>
                <c:pt idx="248">
                  <c:v>131.42040019279108</c:v>
                </c:pt>
                <c:pt idx="249">
                  <c:v>131.52697769327889</c:v>
                </c:pt>
                <c:pt idx="250">
                  <c:v>131.63223126679279</c:v>
                </c:pt>
                <c:pt idx="251">
                  <c:v>131.73617735941775</c:v>
                </c:pt>
                <c:pt idx="252">
                  <c:v>131.83883221294224</c:v>
                </c:pt>
                <c:pt idx="253">
                  <c:v>131.94021186739599</c:v>
                </c:pt>
                <c:pt idx="254">
                  <c:v>132.04033216355623</c:v>
                </c:pt>
                <c:pt idx="255">
                  <c:v>132.13920874542296</c:v>
                </c:pt>
                <c:pt idx="256">
                  <c:v>132.23685706266326</c:v>
                </c:pt>
                <c:pt idx="257">
                  <c:v>132.33329237302539</c:v>
                </c:pt>
                <c:pt idx="258">
                  <c:v>132.42852974472274</c:v>
                </c:pt>
                <c:pt idx="259">
                  <c:v>132.52258405878845</c:v>
                </c:pt>
                <c:pt idx="260">
                  <c:v>132.61547001140042</c:v>
                </c:pt>
                <c:pt idx="261">
                  <c:v>132.70720211617771</c:v>
                </c:pt>
                <c:pt idx="262">
                  <c:v>132.79779470644834</c:v>
                </c:pt>
                <c:pt idx="263">
                  <c:v>132.88726193748886</c:v>
                </c:pt>
                <c:pt idx="264">
                  <c:v>132.97561778873614</c:v>
                </c:pt>
                <c:pt idx="265">
                  <c:v>133.06287606597169</c:v>
                </c:pt>
                <c:pt idx="266">
                  <c:v>133.14905040347887</c:v>
                </c:pt>
                <c:pt idx="267">
                  <c:v>133.23415426617322</c:v>
                </c:pt>
                <c:pt idx="268">
                  <c:v>133.31820095170644</c:v>
                </c:pt>
                <c:pt idx="269">
                  <c:v>133.40120359254414</c:v>
                </c:pt>
                <c:pt idx="270">
                  <c:v>133.48317515801781</c:v>
                </c:pt>
                <c:pt idx="271">
                  <c:v>133.56412845635134</c:v>
                </c:pt>
                <c:pt idx="272">
                  <c:v>133.64407613666231</c:v>
                </c:pt>
                <c:pt idx="273">
                  <c:v>133.72303069093837</c:v>
                </c:pt>
                <c:pt idx="274">
                  <c:v>133.80100445598933</c:v>
                </c:pt>
                <c:pt idx="275">
                  <c:v>133.87800961537457</c:v>
                </c:pt>
                <c:pt idx="276">
                  <c:v>133.95405820130694</c:v>
                </c:pt>
                <c:pt idx="277">
                  <c:v>134.02916209653267</c:v>
                </c:pt>
                <c:pt idx="278">
                  <c:v>134.10333303618825</c:v>
                </c:pt>
                <c:pt idx="279">
                  <c:v>134.17658260963384</c:v>
                </c:pt>
                <c:pt idx="280">
                  <c:v>134.24892226226439</c:v>
                </c:pt>
                <c:pt idx="281">
                  <c:v>134.32036329729772</c:v>
                </c:pt>
                <c:pt idx="282">
                  <c:v>134.39091687754097</c:v>
                </c:pt>
                <c:pt idx="283">
                  <c:v>134.46059402713456</c:v>
                </c:pt>
                <c:pt idx="284">
                  <c:v>134.52940563327488</c:v>
                </c:pt>
                <c:pt idx="285">
                  <c:v>134.59736244791537</c:v>
                </c:pt>
                <c:pt idx="286">
                  <c:v>134.66447508944663</c:v>
                </c:pt>
                <c:pt idx="287">
                  <c:v>134.73075404435539</c:v>
                </c:pt>
                <c:pt idx="288">
                  <c:v>134.79620966886321</c:v>
                </c:pt>
                <c:pt idx="289">
                  <c:v>134.86085219054462</c:v>
                </c:pt>
                <c:pt idx="290">
                  <c:v>134.9246917099251</c:v>
                </c:pt>
                <c:pt idx="291">
                  <c:v>134.98773820205946</c:v>
                </c:pt>
                <c:pt idx="292">
                  <c:v>135.05000151809037</c:v>
                </c:pt>
                <c:pt idx="293">
                  <c:v>135.11149138678763</c:v>
                </c:pt>
                <c:pt idx="294">
                  <c:v>135.17221741606835</c:v>
                </c:pt>
                <c:pt idx="295">
                  <c:v>135.2321890944981</c:v>
                </c:pt>
                <c:pt idx="296">
                  <c:v>135.29141579277371</c:v>
                </c:pt>
                <c:pt idx="297">
                  <c:v>135.34990676518723</c:v>
                </c:pt>
                <c:pt idx="298">
                  <c:v>135.40767115107212</c:v>
                </c:pt>
                <c:pt idx="299">
                  <c:v>135.46471797623121</c:v>
                </c:pt>
                <c:pt idx="300">
                  <c:v>135.52105615434698</c:v>
                </c:pt>
                <c:pt idx="301">
                  <c:v>135.57669448837439</c:v>
                </c:pt>
                <c:pt idx="302">
                  <c:v>135.63164167191633</c:v>
                </c:pt>
                <c:pt idx="303">
                  <c:v>135.68590629058198</c:v>
                </c:pt>
                <c:pt idx="304">
                  <c:v>135.73949682332847</c:v>
                </c:pt>
                <c:pt idx="305">
                  <c:v>135.79242164378553</c:v>
                </c:pt>
                <c:pt idx="306">
                  <c:v>135.84468902156405</c:v>
                </c:pt>
                <c:pt idx="307">
                  <c:v>135.89630712354816</c:v>
                </c:pt>
                <c:pt idx="308">
                  <c:v>135.94728401517128</c:v>
                </c:pt>
                <c:pt idx="309">
                  <c:v>135.99762766167646</c:v>
                </c:pt>
                <c:pt idx="310">
                  <c:v>136.04734592936089</c:v>
                </c:pt>
                <c:pt idx="311">
                  <c:v>136.09644658680503</c:v>
                </c:pt>
                <c:pt idx="312">
                  <c:v>136.14493730608652</c:v>
                </c:pt>
                <c:pt idx="313">
                  <c:v>136.19282566397891</c:v>
                </c:pt>
                <c:pt idx="314">
                  <c:v>136.24011914313553</c:v>
                </c:pt>
                <c:pt idx="315">
                  <c:v>136.28682513325873</c:v>
                </c:pt>
                <c:pt idx="316">
                  <c:v>136.33295093225451</c:v>
                </c:pt>
                <c:pt idx="317">
                  <c:v>136.37850374737278</c:v>
                </c:pt>
                <c:pt idx="318">
                  <c:v>136.42349069633357</c:v>
                </c:pt>
                <c:pt idx="319">
                  <c:v>136.46791880843921</c:v>
                </c:pt>
                <c:pt idx="320">
                  <c:v>136.5117950256726</c:v>
                </c:pt>
                <c:pt idx="321">
                  <c:v>136.55512620378192</c:v>
                </c:pt>
                <c:pt idx="322">
                  <c:v>136.59791911335194</c:v>
                </c:pt>
                <c:pt idx="323">
                  <c:v>136.64018044086183</c:v>
                </c:pt>
                <c:pt idx="324">
                  <c:v>136.68191678973</c:v>
                </c:pt>
                <c:pt idx="325">
                  <c:v>136.72313468134587</c:v>
                </c:pt>
                <c:pt idx="326">
                  <c:v>136.76384055608889</c:v>
                </c:pt>
                <c:pt idx="327">
                  <c:v>136.80404077433477</c:v>
                </c:pt>
                <c:pt idx="328">
                  <c:v>136.84374161744938</c:v>
                </c:pt>
                <c:pt idx="329">
                  <c:v>136.88294928877031</c:v>
                </c:pt>
                <c:pt idx="330">
                  <c:v>136.92166991457589</c:v>
                </c:pt>
                <c:pt idx="331">
                  <c:v>136.95990954504271</c:v>
                </c:pt>
                <c:pt idx="332">
                  <c:v>136.99767415519082</c:v>
                </c:pt>
                <c:pt idx="333">
                  <c:v>137.03496964581743</c:v>
                </c:pt>
                <c:pt idx="334">
                  <c:v>137.07180184441879</c:v>
                </c:pt>
                <c:pt idx="335">
                  <c:v>137.10817650610085</c:v>
                </c:pt>
                <c:pt idx="336">
                  <c:v>137.14409931447855</c:v>
                </c:pt>
                <c:pt idx="337">
                  <c:v>137.17957588256377</c:v>
                </c:pt>
                <c:pt idx="338">
                  <c:v>137.21461175364243</c:v>
                </c:pt>
                <c:pt idx="339">
                  <c:v>137.24921240214067</c:v>
                </c:pt>
                <c:pt idx="340">
                  <c:v>137.28338323448025</c:v>
                </c:pt>
                <c:pt idx="341">
                  <c:v>137.31712958992318</c:v>
                </c:pt>
                <c:pt idx="342">
                  <c:v>137.35045674140622</c:v>
                </c:pt>
                <c:pt idx="343">
                  <c:v>137.38336989636457</c:v>
                </c:pt>
                <c:pt idx="344">
                  <c:v>137.41587419754566</c:v>
                </c:pt>
                <c:pt idx="345">
                  <c:v>137.44797472381265</c:v>
                </c:pt>
                <c:pt idx="346">
                  <c:v>137.47967649093812</c:v>
                </c:pt>
                <c:pt idx="347">
                  <c:v>137.51098445238762</c:v>
                </c:pt>
                <c:pt idx="348">
                  <c:v>137.54190350009389</c:v>
                </c:pt>
                <c:pt idx="349">
                  <c:v>137.57243846522104</c:v>
                </c:pt>
                <c:pt idx="350">
                  <c:v>137.60259411891943</c:v>
                </c:pt>
                <c:pt idx="351">
                  <c:v>137.63237517307135</c:v>
                </c:pt>
                <c:pt idx="352">
                  <c:v>137.6617862810271</c:v>
                </c:pt>
                <c:pt idx="353">
                  <c:v>137.69083203833213</c:v>
                </c:pt>
                <c:pt idx="354">
                  <c:v>137.71951698344509</c:v>
                </c:pt>
                <c:pt idx="355">
                  <c:v>137.74784559844707</c:v>
                </c:pt>
                <c:pt idx="356">
                  <c:v>137.77582230974173</c:v>
                </c:pt>
                <c:pt idx="357">
                  <c:v>137.80345148874719</c:v>
                </c:pt>
                <c:pt idx="358">
                  <c:v>137.83073745257883</c:v>
                </c:pt>
                <c:pt idx="359">
                  <c:v>137.85768446472406</c:v>
                </c:pt>
                <c:pt idx="360">
                  <c:v>137.88429673570832</c:v>
                </c:pt>
                <c:pt idx="361">
                  <c:v>137.91057842375309</c:v>
                </c:pt>
                <c:pt idx="362">
                  <c:v>137.9365336354256</c:v>
                </c:pt>
                <c:pt idx="363">
                  <c:v>137.96216642628053</c:v>
                </c:pt>
                <c:pt idx="364">
                  <c:v>137.98748080149352</c:v>
                </c:pt>
                <c:pt idx="365">
                  <c:v>138.01248071648729</c:v>
                </c:pt>
                <c:pt idx="366">
                  <c:v>138.03717007754932</c:v>
                </c:pt>
                <c:pt idx="367">
                  <c:v>138.06155274244259</c:v>
                </c:pt>
                <c:pt idx="368">
                  <c:v>138.08563252100805</c:v>
                </c:pt>
                <c:pt idx="369">
                  <c:v>138.10941317576012</c:v>
                </c:pt>
                <c:pt idx="370">
                  <c:v>138.13289842247445</c:v>
                </c:pt>
                <c:pt idx="371">
                  <c:v>138.15609193076867</c:v>
                </c:pt>
                <c:pt idx="372">
                  <c:v>138.17899732467561</c:v>
                </c:pt>
                <c:pt idx="373">
                  <c:v>138.20161818320966</c:v>
                </c:pt>
                <c:pt idx="374">
                  <c:v>138.22395804092599</c:v>
                </c:pt>
                <c:pt idx="375">
                  <c:v>138.24602038847286</c:v>
                </c:pt>
                <c:pt idx="376">
                  <c:v>138.26780867313693</c:v>
                </c:pt>
                <c:pt idx="377">
                  <c:v>138.28932629938197</c:v>
                </c:pt>
                <c:pt idx="378">
                  <c:v>138.31057662938093</c:v>
                </c:pt>
                <c:pt idx="379">
                  <c:v>138.33156298354106</c:v>
                </c:pt>
                <c:pt idx="380">
                  <c:v>138.35228864102291</c:v>
                </c:pt>
                <c:pt idx="381">
                  <c:v>138.37275684025261</c:v>
                </c:pt>
                <c:pt idx="382">
                  <c:v>138.39297077942797</c:v>
                </c:pt>
                <c:pt idx="383">
                  <c:v>138.41293361701807</c:v>
                </c:pt>
                <c:pt idx="384">
                  <c:v>138.43264847225691</c:v>
                </c:pt>
                <c:pt idx="385">
                  <c:v>138.45211842563077</c:v>
                </c:pt>
                <c:pt idx="386">
                  <c:v>138.47134651935943</c:v>
                </c:pt>
                <c:pt idx="387">
                  <c:v>138.49033575787166</c:v>
                </c:pt>
                <c:pt idx="388">
                  <c:v>138.50908910827462</c:v>
                </c:pt>
                <c:pt idx="389">
                  <c:v>138.5276095008175</c:v>
                </c:pt>
                <c:pt idx="390">
                  <c:v>138.54589982934925</c:v>
                </c:pt>
                <c:pt idx="391">
                  <c:v>138.56396295177097</c:v>
                </c:pt>
                <c:pt idx="392">
                  <c:v>138.58180169048222</c:v>
                </c:pt>
                <c:pt idx="393">
                  <c:v>138.59941883282229</c:v>
                </c:pt>
                <c:pt idx="394">
                  <c:v>138.61681713150548</c:v>
                </c:pt>
                <c:pt idx="395">
                  <c:v>138.63399930505136</c:v>
                </c:pt>
                <c:pt idx="396">
                  <c:v>138.65096803820953</c:v>
                </c:pt>
                <c:pt idx="397">
                  <c:v>138.66772598237901</c:v>
                </c:pt>
                <c:pt idx="398">
                  <c:v>138.68427575602271</c:v>
                </c:pt>
                <c:pt idx="399">
                  <c:v>138.70061994507645</c:v>
                </c:pt>
                <c:pt idx="400">
                  <c:v>138.71676110335298</c:v>
                </c:pt>
                <c:pt idx="401">
                  <c:v>138.73270175294113</c:v>
                </c:pt>
                <c:pt idx="402">
                  <c:v>138.74844438459985</c:v>
                </c:pt>
                <c:pt idx="403">
                  <c:v>138.76399145814736</c:v>
                </c:pt>
                <c:pt idx="404">
                  <c:v>138.77934540284554</c:v>
                </c:pt>
                <c:pt idx="405">
                  <c:v>138.79450861777943</c:v>
                </c:pt>
                <c:pt idx="406">
                  <c:v>138.80948347223227</c:v>
                </c:pt>
                <c:pt idx="407">
                  <c:v>138.82427230605555</c:v>
                </c:pt>
                <c:pt idx="408">
                  <c:v>138.83887743003459</c:v>
                </c:pt>
                <c:pt idx="409">
                  <c:v>138.85330112624976</c:v>
                </c:pt>
                <c:pt idx="410">
                  <c:v>138.86754564843292</c:v>
                </c:pt>
                <c:pt idx="411">
                  <c:v>138.88161322231966</c:v>
                </c:pt>
                <c:pt idx="412">
                  <c:v>138.89550604599702</c:v>
                </c:pt>
                <c:pt idx="413">
                  <c:v>138.90922629024692</c:v>
                </c:pt>
                <c:pt idx="414">
                  <c:v>138.92277609888552</c:v>
                </c:pt>
                <c:pt idx="415">
                  <c:v>138.93615758909792</c:v>
                </c:pt>
                <c:pt idx="416">
                  <c:v>138.94937285176923</c:v>
                </c:pt>
                <c:pt idx="417">
                  <c:v>138.96242395181108</c:v>
                </c:pt>
                <c:pt idx="418">
                  <c:v>138.97531292848447</c:v>
                </c:pt>
                <c:pt idx="419">
                  <c:v>138.98804179571817</c:v>
                </c:pt>
                <c:pt idx="420">
                  <c:v>139.0006125424236</c:v>
                </c:pt>
                <c:pt idx="421">
                  <c:v>139.01302713280552</c:v>
                </c:pt>
                <c:pt idx="422">
                  <c:v>139.02528750666895</c:v>
                </c:pt>
                <c:pt idx="423">
                  <c:v>139.03739557972222</c:v>
                </c:pt>
                <c:pt idx="424">
                  <c:v>139.04935324387637</c:v>
                </c:pt>
                <c:pt idx="425">
                  <c:v>139.06116236754079</c:v>
                </c:pt>
                <c:pt idx="426">
                  <c:v>139.07282479591504</c:v>
                </c:pt>
                <c:pt idx="427">
                  <c:v>139.08434235127731</c:v>
                </c:pt>
                <c:pt idx="428">
                  <c:v>139.09571683326905</c:v>
                </c:pt>
                <c:pt idx="429">
                  <c:v>139.10695001917622</c:v>
                </c:pt>
                <c:pt idx="430">
                  <c:v>139.11804366420694</c:v>
                </c:pt>
                <c:pt idx="431">
                  <c:v>139.12899950176586</c:v>
                </c:pt>
                <c:pt idx="432">
                  <c:v>139.13981924372484</c:v>
                </c:pt>
                <c:pt idx="433">
                  <c:v>139.15050458069061</c:v>
                </c:pt>
                <c:pt idx="434">
                  <c:v>139.16105718226879</c:v>
                </c:pt>
                <c:pt idx="435">
                  <c:v>139.17147869732489</c:v>
                </c:pt>
                <c:pt idx="436">
                  <c:v>139.18177075424177</c:v>
                </c:pt>
                <c:pt idx="437">
                  <c:v>139.19193496117435</c:v>
                </c:pt>
                <c:pt idx="438">
                  <c:v>139.20197290630057</c:v>
                </c:pt>
                <c:pt idx="439">
                  <c:v>139.21188615806977</c:v>
                </c:pt>
                <c:pt idx="440">
                  <c:v>139.22167626544774</c:v>
                </c:pt>
                <c:pt idx="441">
                  <c:v>139.23134475815871</c:v>
                </c:pt>
                <c:pt idx="442">
                  <c:v>139.24089314692429</c:v>
                </c:pt>
                <c:pt idx="443">
                  <c:v>139.25032292369966</c:v>
                </c:pt>
                <c:pt idx="444">
                  <c:v>139.25963556190663</c:v>
                </c:pt>
                <c:pt idx="445">
                  <c:v>139.26883251666385</c:v>
                </c:pt>
                <c:pt idx="446">
                  <c:v>139.27791522501423</c:v>
                </c:pt>
                <c:pt idx="447">
                  <c:v>139.28688510614944</c:v>
                </c:pt>
                <c:pt idx="448">
                  <c:v>139.29574356163164</c:v>
                </c:pt>
                <c:pt idx="449">
                  <c:v>139.30449197561251</c:v>
                </c:pt>
                <c:pt idx="450">
                  <c:v>139.31313171504956</c:v>
                </c:pt>
                <c:pt idx="451">
                  <c:v>139.32166412991967</c:v>
                </c:pt>
                <c:pt idx="452">
                  <c:v>139.33009055342995</c:v>
                </c:pt>
                <c:pt idx="453">
                  <c:v>139.33841230222629</c:v>
                </c:pt>
                <c:pt idx="454">
                  <c:v>139.34663067659881</c:v>
                </c:pt>
                <c:pt idx="455">
                  <c:v>139.35474696068528</c:v>
                </c:pt>
                <c:pt idx="456">
                  <c:v>139.36276242267158</c:v>
                </c:pt>
                <c:pt idx="457">
                  <c:v>139.37067831498996</c:v>
                </c:pt>
                <c:pt idx="458">
                  <c:v>139.37849587451467</c:v>
                </c:pt>
                <c:pt idx="459">
                  <c:v>139.38621632275533</c:v>
                </c:pt>
                <c:pt idx="460">
                  <c:v>139.39384086604764</c:v>
                </c:pt>
                <c:pt idx="461">
                  <c:v>139.40137069574206</c:v>
                </c:pt>
                <c:pt idx="462">
                  <c:v>139.40880698838976</c:v>
                </c:pt>
                <c:pt idx="463">
                  <c:v>139.4161509059266</c:v>
                </c:pt>
                <c:pt idx="464">
                  <c:v>139.42340359585467</c:v>
                </c:pt>
                <c:pt idx="465">
                  <c:v>139.43056619142146</c:v>
                </c:pt>
                <c:pt idx="466">
                  <c:v>139.43763981179714</c:v>
                </c:pt>
                <c:pt idx="467">
                  <c:v>139.44462556224931</c:v>
                </c:pt>
                <c:pt idx="468">
                  <c:v>139.45152453431564</c:v>
                </c:pt>
                <c:pt idx="469">
                  <c:v>139.45833780597457</c:v>
                </c:pt>
                <c:pt idx="470">
                  <c:v>139.46506644181369</c:v>
                </c:pt>
                <c:pt idx="471">
                  <c:v>139.47171149319598</c:v>
                </c:pt>
                <c:pt idx="472">
                  <c:v>139.4782739984243</c:v>
                </c:pt>
                <c:pt idx="473">
                  <c:v>139.48475498290341</c:v>
                </c:pt>
                <c:pt idx="474">
                  <c:v>139.49115545930033</c:v>
                </c:pt>
                <c:pt idx="475">
                  <c:v>139.49747642770248</c:v>
                </c:pt>
                <c:pt idx="476">
                  <c:v>139.5037188757741</c:v>
                </c:pt>
                <c:pt idx="477">
                  <c:v>139.50988377891036</c:v>
                </c:pt>
                <c:pt idx="478">
                  <c:v>139.51597210038989</c:v>
                </c:pt>
                <c:pt idx="479">
                  <c:v>139.5219847915254</c:v>
                </c:pt>
                <c:pt idx="480">
                  <c:v>139.52792279181202</c:v>
                </c:pt>
                <c:pt idx="481">
                  <c:v>139.53378702907443</c:v>
                </c:pt>
                <c:pt idx="482">
                  <c:v>139.53957841961159</c:v>
                </c:pt>
                <c:pt idx="483">
                  <c:v>139.54529786834013</c:v>
                </c:pt>
                <c:pt idx="484">
                  <c:v>139.55094626893543</c:v>
                </c:pt>
                <c:pt idx="485">
                  <c:v>139.5565245039717</c:v>
                </c:pt>
                <c:pt idx="486">
                  <c:v>139.56203344505946</c:v>
                </c:pt>
                <c:pt idx="487">
                  <c:v>139.56747395298191</c:v>
                </c:pt>
                <c:pt idx="488">
                  <c:v>139.57284687782956</c:v>
                </c:pt>
                <c:pt idx="489">
                  <c:v>139.57815305913283</c:v>
                </c:pt>
                <c:pt idx="490">
                  <c:v>139.58339332599331</c:v>
                </c:pt>
                <c:pt idx="491">
                  <c:v>139.58856849721343</c:v>
                </c:pt>
                <c:pt idx="492">
                  <c:v>139.59367938142412</c:v>
                </c:pt>
                <c:pt idx="493">
                  <c:v>139.59872677721154</c:v>
                </c:pt>
                <c:pt idx="494">
                  <c:v>139.60371147324148</c:v>
                </c:pt>
                <c:pt idx="495">
                  <c:v>139.60863424838286</c:v>
                </c:pt>
                <c:pt idx="496">
                  <c:v>139.61349587182929</c:v>
                </c:pt>
                <c:pt idx="497">
                  <c:v>139.61829710321939</c:v>
                </c:pt>
                <c:pt idx="498">
                  <c:v>139.62303869275524</c:v>
                </c:pt>
                <c:pt idx="499">
                  <c:v>139.62772138131993</c:v>
                </c:pt>
                <c:pt idx="500">
                  <c:v>139.63234590059304</c:v>
                </c:pt>
                <c:pt idx="501">
                  <c:v>139.63691297316512</c:v>
                </c:pt>
                <c:pt idx="502">
                  <c:v>139.64142331265055</c:v>
                </c:pt>
                <c:pt idx="503">
                  <c:v>139.64587762379904</c:v>
                </c:pt>
                <c:pt idx="504">
                  <c:v>139.6502766026058</c:v>
                </c:pt>
                <c:pt idx="505">
                  <c:v>139.65462093642017</c:v>
                </c:pt>
                <c:pt idx="506">
                  <c:v>139.65891130405322</c:v>
                </c:pt>
                <c:pt idx="507">
                  <c:v>139.66314837588354</c:v>
                </c:pt>
                <c:pt idx="508">
                  <c:v>139.66733281396228</c:v>
                </c:pt>
                <c:pt idx="509">
                  <c:v>139.67146527211636</c:v>
                </c:pt>
                <c:pt idx="510">
                  <c:v>139.67554639605083</c:v>
                </c:pt>
                <c:pt idx="511">
                  <c:v>139.67957682344957</c:v>
                </c:pt>
                <c:pt idx="512">
                  <c:v>139.68355718407506</c:v>
                </c:pt>
                <c:pt idx="513">
                  <c:v>139.68748809986675</c:v>
                </c:pt>
                <c:pt idx="514">
                  <c:v>139.69137018503824</c:v>
                </c:pt>
                <c:pt idx="515">
                  <c:v>139.69520404617322</c:v>
                </c:pt>
                <c:pt idx="516">
                  <c:v>139.69899028232032</c:v>
                </c:pt>
                <c:pt idx="517">
                  <c:v>139.70272948508662</c:v>
                </c:pt>
                <c:pt idx="518">
                  <c:v>139.70642223873017</c:v>
                </c:pt>
                <c:pt idx="519">
                  <c:v>139.71006912025121</c:v>
                </c:pt>
                <c:pt idx="520">
                  <c:v>139.71367069948246</c:v>
                </c:pt>
                <c:pt idx="521">
                  <c:v>139.71722753917794</c:v>
                </c:pt>
                <c:pt idx="522">
                  <c:v>139.72074019510109</c:v>
                </c:pt>
                <c:pt idx="523">
                  <c:v>139.72420921611157</c:v>
                </c:pt>
                <c:pt idx="524">
                  <c:v>139.727635144251</c:v>
                </c:pt>
                <c:pt idx="525">
                  <c:v>139.73101851482755</c:v>
                </c:pt>
                <c:pt idx="526">
                  <c:v>139.73435985649982</c:v>
                </c:pt>
                <c:pt idx="527">
                  <c:v>139.73765969135923</c:v>
                </c:pt>
                <c:pt idx="528">
                  <c:v>139.74091853501164</c:v>
                </c:pt>
                <c:pt idx="529">
                  <c:v>139.74413689665806</c:v>
                </c:pt>
                <c:pt idx="530">
                  <c:v>139.74731527917405</c:v>
                </c:pt>
                <c:pt idx="531">
                  <c:v>139.7504541791883</c:v>
                </c:pt>
                <c:pt idx="532">
                  <c:v>139.75355408716032</c:v>
                </c:pt>
                <c:pt idx="533">
                  <c:v>139.75661548745711</c:v>
                </c:pt>
                <c:pt idx="534">
                  <c:v>139.75963885842862</c:v>
                </c:pt>
                <c:pt idx="535">
                  <c:v>139.76262467248273</c:v>
                </c:pt>
                <c:pt idx="536">
                  <c:v>139.76557339615897</c:v>
                </c:pt>
                <c:pt idx="537">
                  <c:v>139.76848549020144</c:v>
                </c:pt>
                <c:pt idx="538">
                  <c:v>139.77136140963069</c:v>
                </c:pt>
                <c:pt idx="539">
                  <c:v>139.77420160381507</c:v>
                </c:pt>
                <c:pt idx="540">
                  <c:v>139.77700651654064</c:v>
                </c:pt>
                <c:pt idx="541">
                  <c:v>139.77977658608074</c:v>
                </c:pt>
                <c:pt idx="542">
                  <c:v>139.78251224526434</c:v>
                </c:pt>
                <c:pt idx="543">
                  <c:v>139.7852139215438</c:v>
                </c:pt>
                <c:pt idx="544">
                  <c:v>139.78788203706154</c:v>
                </c:pt>
                <c:pt idx="545">
                  <c:v>139.79051700871599</c:v>
                </c:pt>
                <c:pt idx="546">
                  <c:v>139.79311924822684</c:v>
                </c:pt>
                <c:pt idx="547">
                  <c:v>139.79568916219938</c:v>
                </c:pt>
                <c:pt idx="548">
                  <c:v>139.79822715218779</c:v>
                </c:pt>
                <c:pt idx="549">
                  <c:v>139.80073361475823</c:v>
                </c:pt>
                <c:pt idx="550">
                  <c:v>139.80320894155057</c:v>
                </c:pt>
                <c:pt idx="551">
                  <c:v>139.80565351933964</c:v>
                </c:pt>
                <c:pt idx="552">
                  <c:v>139.80806773009573</c:v>
                </c:pt>
                <c:pt idx="553">
                  <c:v>139.81045195104412</c:v>
                </c:pt>
                <c:pt idx="554">
                  <c:v>139.81280655472426</c:v>
                </c:pt>
                <c:pt idx="555">
                  <c:v>139.81513190904769</c:v>
                </c:pt>
                <c:pt idx="556">
                  <c:v>139.81742837735584</c:v>
                </c:pt>
                <c:pt idx="557">
                  <c:v>139.81969631847647</c:v>
                </c:pt>
                <c:pt idx="558">
                  <c:v>139.82193608678006</c:v>
                </c:pt>
                <c:pt idx="559">
                  <c:v>139.82414803223492</c:v>
                </c:pt>
                <c:pt idx="560">
                  <c:v>139.82633250046203</c:v>
                </c:pt>
                <c:pt idx="561">
                  <c:v>139.82848983278902</c:v>
                </c:pt>
                <c:pt idx="562">
                  <c:v>139.83062036630344</c:v>
                </c:pt>
                <c:pt idx="563">
                  <c:v>139.8327244339055</c:v>
                </c:pt>
                <c:pt idx="564">
                  <c:v>139.83480236436003</c:v>
                </c:pt>
                <c:pt idx="565">
                  <c:v>139.83685448234786</c:v>
                </c:pt>
                <c:pt idx="566">
                  <c:v>139.83888110851666</c:v>
                </c:pt>
                <c:pt idx="567">
                  <c:v>139.84088255953088</c:v>
                </c:pt>
                <c:pt idx="568">
                  <c:v>139.84285914812131</c:v>
                </c:pt>
                <c:pt idx="569">
                  <c:v>139.84481118313391</c:v>
                </c:pt>
                <c:pt idx="570">
                  <c:v>139.84673896957813</c:v>
                </c:pt>
                <c:pt idx="571">
                  <c:v>139.84864280867453</c:v>
                </c:pt>
                <c:pt idx="572">
                  <c:v>139.85052299790186</c:v>
                </c:pt>
                <c:pt idx="573">
                  <c:v>139.85237983104349</c:v>
                </c:pt>
                <c:pt idx="574">
                  <c:v>139.8542135982334</c:v>
                </c:pt>
                <c:pt idx="575">
                  <c:v>139.85602458600144</c:v>
                </c:pt>
                <c:pt idx="576">
                  <c:v>139.8578130773181</c:v>
                </c:pt>
                <c:pt idx="577">
                  <c:v>139.85957935163884</c:v>
                </c:pt>
                <c:pt idx="578">
                  <c:v>139.86132368494754</c:v>
                </c:pt>
                <c:pt idx="579">
                  <c:v>139.8630463497999</c:v>
                </c:pt>
                <c:pt idx="580">
                  <c:v>139.86474761536579</c:v>
                </c:pt>
                <c:pt idx="581">
                  <c:v>139.86642774747139</c:v>
                </c:pt>
                <c:pt idx="582">
                  <c:v>139.86808700864077</c:v>
                </c:pt>
                <c:pt idx="583">
                  <c:v>139.86972565813687</c:v>
                </c:pt>
                <c:pt idx="584">
                  <c:v>139.87134395200204</c:v>
                </c:pt>
                <c:pt idx="585">
                  <c:v>139.87294214309793</c:v>
                </c:pt>
                <c:pt idx="586">
                  <c:v>139.8745204811452</c:v>
                </c:pt>
                <c:pt idx="587">
                  <c:v>139.87607921276233</c:v>
                </c:pt>
                <c:pt idx="588">
                  <c:v>139.87761858150435</c:v>
                </c:pt>
                <c:pt idx="589">
                  <c:v>139.87913882790076</c:v>
                </c:pt>
                <c:pt idx="590">
                  <c:v>139.88064018949314</c:v>
                </c:pt>
                <c:pt idx="591">
                  <c:v>139.88212290087225</c:v>
                </c:pt>
                <c:pt idx="592">
                  <c:v>139.88358719371482</c:v>
                </c:pt>
                <c:pt idx="593">
                  <c:v>139.88503329681956</c:v>
                </c:pt>
                <c:pt idx="594">
                  <c:v>139.88646143614301</c:v>
                </c:pt>
                <c:pt idx="595">
                  <c:v>139.8878718348349</c:v>
                </c:pt>
                <c:pt idx="596">
                  <c:v>139.88926471327284</c:v>
                </c:pt>
                <c:pt idx="597">
                  <c:v>139.89064028909692</c:v>
                </c:pt>
                <c:pt idx="598">
                  <c:v>139.89199877724369</c:v>
                </c:pt>
                <c:pt idx="599">
                  <c:v>139.89334038997967</c:v>
                </c:pt>
                <c:pt idx="600">
                  <c:v>139.89466533693457</c:v>
                </c:pt>
                <c:pt idx="601">
                  <c:v>139.89597382513409</c:v>
                </c:pt>
                <c:pt idx="602">
                  <c:v>139.89726605903215</c:v>
                </c:pt>
                <c:pt idx="603">
                  <c:v>139.89854224054289</c:v>
                </c:pt>
                <c:pt idx="604">
                  <c:v>139.89980256907234</c:v>
                </c:pt>
                <c:pt idx="605">
                  <c:v>139.90104724154929</c:v>
                </c:pt>
                <c:pt idx="606">
                  <c:v>139.90227645245645</c:v>
                </c:pt>
                <c:pt idx="607">
                  <c:v>139.90349039386047</c:v>
                </c:pt>
                <c:pt idx="608">
                  <c:v>139.90468925544221</c:v>
                </c:pt>
                <c:pt idx="609">
                  <c:v>139.90587322452618</c:v>
                </c:pt>
                <c:pt idx="610">
                  <c:v>139.90704248610999</c:v>
                </c:pt>
                <c:pt idx="611">
                  <c:v>139.90819722289314</c:v>
                </c:pt>
                <c:pt idx="612">
                  <c:v>139.90933761530556</c:v>
                </c:pt>
                <c:pt idx="613">
                  <c:v>139.91046384153594</c:v>
                </c:pt>
                <c:pt idx="614">
                  <c:v>139.91157607755937</c:v>
                </c:pt>
                <c:pt idx="615">
                  <c:v>139.91267449716506</c:v>
                </c:pt>
                <c:pt idx="616">
                  <c:v>139.91375927198322</c:v>
                </c:pt>
                <c:pt idx="617">
                  <c:v>139.9148305715122</c:v>
                </c:pt>
                <c:pt idx="618">
                  <c:v>139.91588856314473</c:v>
                </c:pt>
                <c:pt idx="619">
                  <c:v>139.91693341219406</c:v>
                </c:pt>
                <c:pt idx="620">
                  <c:v>139.91796528192009</c:v>
                </c:pt>
                <c:pt idx="621">
                  <c:v>139.9189843335545</c:v>
                </c:pt>
                <c:pt idx="622">
                  <c:v>139.9199907263262</c:v>
                </c:pt>
                <c:pt idx="623">
                  <c:v>139.92098461748614</c:v>
                </c:pt>
                <c:pt idx="624">
                  <c:v>139.92196616233178</c:v>
                </c:pt>
                <c:pt idx="625">
                  <c:v>139.92293551423151</c:v>
                </c:pt>
                <c:pt idx="626">
                  <c:v>139.92389282464859</c:v>
                </c:pt>
                <c:pt idx="627">
                  <c:v>139.92483824316463</c:v>
                </c:pt>
                <c:pt idx="628">
                  <c:v>139.92577191750325</c:v>
                </c:pt>
                <c:pt idx="629">
                  <c:v>139.92669399355299</c:v>
                </c:pt>
                <c:pt idx="630">
                  <c:v>139.92760461539007</c:v>
                </c:pt>
                <c:pt idx="631">
                  <c:v>139.92850392530102</c:v>
                </c:pt>
                <c:pt idx="632">
                  <c:v>139.92939206380484</c:v>
                </c:pt>
                <c:pt idx="633">
                  <c:v>139.93026916967497</c:v>
                </c:pt>
                <c:pt idx="634">
                  <c:v>139.93113537996101</c:v>
                </c:pt>
                <c:pt idx="635">
                  <c:v>139.93199083001002</c:v>
                </c:pt>
                <c:pt idx="636">
                  <c:v>139.9328356534879</c:v>
                </c:pt>
                <c:pt idx="637">
                  <c:v>139.93366998239998</c:v>
                </c:pt>
                <c:pt idx="638">
                  <c:v>139.93449394711183</c:v>
                </c:pt>
                <c:pt idx="639">
                  <c:v>139.93530767636969</c:v>
                </c:pt>
                <c:pt idx="640">
                  <c:v>139.93611129732034</c:v>
                </c:pt>
                <c:pt idx="641">
                  <c:v>139.9369049355312</c:v>
                </c:pt>
                <c:pt idx="642">
                  <c:v>139.93768871500987</c:v>
                </c:pt>
                <c:pt idx="643">
                  <c:v>139.93846275822352</c:v>
                </c:pt>
                <c:pt idx="644">
                  <c:v>139.93922718611793</c:v>
                </c:pt>
                <c:pt idx="645">
                  <c:v>139.93998211813653</c:v>
                </c:pt>
                <c:pt idx="646">
                  <c:v>139.94072767223895</c:v>
                </c:pt>
                <c:pt idx="647">
                  <c:v>139.94146396491959</c:v>
                </c:pt>
                <c:pt idx="648">
                  <c:v>139.94219111122567</c:v>
                </c:pt>
                <c:pt idx="649">
                  <c:v>139.94290922477524</c:v>
                </c:pt>
                <c:pt idx="650">
                  <c:v>139.94361841777504</c:v>
                </c:pt>
                <c:pt idx="651">
                  <c:v>139.94431880103792</c:v>
                </c:pt>
                <c:pt idx="652">
                  <c:v>139.94501048400014</c:v>
                </c:pt>
                <c:pt idx="653">
                  <c:v>139.94569357473864</c:v>
                </c:pt>
                <c:pt idx="654">
                  <c:v>139.9463681799877</c:v>
                </c:pt>
                <c:pt idx="655">
                  <c:v>139.94703440515576</c:v>
                </c:pt>
                <c:pt idx="656">
                  <c:v>139.94769235434188</c:v>
                </c:pt>
                <c:pt idx="657">
                  <c:v>139.94834213035196</c:v>
                </c:pt>
                <c:pt idx="658">
                  <c:v>139.9489838347148</c:v>
                </c:pt>
                <c:pt idx="659">
                  <c:v>139.949617567698</c:v>
                </c:pt>
                <c:pt idx="660">
                  <c:v>139.95024342832366</c:v>
                </c:pt>
                <c:pt idx="661">
                  <c:v>139.95086151438375</c:v>
                </c:pt>
                <c:pt idx="662">
                  <c:v>139.95147192245551</c:v>
                </c:pt>
                <c:pt idx="663">
                  <c:v>139.95207474791641</c:v>
                </c:pt>
                <c:pt idx="664">
                  <c:v>139.95267008495918</c:v>
                </c:pt>
                <c:pt idx="665">
                  <c:v>139.95325802660642</c:v>
                </c:pt>
                <c:pt idx="666">
                  <c:v>139.95383866472525</c:v>
                </c:pt>
                <c:pt idx="667">
                  <c:v>139.9544120900415</c:v>
                </c:pt>
                <c:pt idx="668">
                  <c:v>139.95497839215406</c:v>
                </c:pt>
                <c:pt idx="669">
                  <c:v>139.95553765954881</c:v>
                </c:pt>
                <c:pt idx="670">
                  <c:v>139.95608997961239</c:v>
                </c:pt>
                <c:pt idx="671">
                  <c:v>139.95663543864598</c:v>
                </c:pt>
                <c:pt idx="672">
                  <c:v>139.95717412187861</c:v>
                </c:pt>
                <c:pt idx="673">
                  <c:v>139.95770611348064</c:v>
                </c:pt>
                <c:pt idx="674">
                  <c:v>139.9582314965769</c:v>
                </c:pt>
                <c:pt idx="675">
                  <c:v>139.95875035325946</c:v>
                </c:pt>
                <c:pt idx="676">
                  <c:v>139.95926276460085</c:v>
                </c:pt>
                <c:pt idx="677">
                  <c:v>139.9597688106663</c:v>
                </c:pt>
                <c:pt idx="678">
                  <c:v>139.96026857052658</c:v>
                </c:pt>
                <c:pt idx="679">
                  <c:v>139.96076212227015</c:v>
                </c:pt>
                <c:pt idx="680">
                  <c:v>139.96124954301553</c:v>
                </c:pt>
                <c:pt idx="681">
                  <c:v>139.96173090892313</c:v>
                </c:pt>
                <c:pt idx="682">
                  <c:v>139.96220629520741</c:v>
                </c:pt>
                <c:pt idx="683">
                  <c:v>139.96267577614842</c:v>
                </c:pt>
                <c:pt idx="684">
                  <c:v>139.96313942510352</c:v>
                </c:pt>
                <c:pt idx="685">
                  <c:v>139.96359731451878</c:v>
                </c:pt>
                <c:pt idx="686">
                  <c:v>139.96404951594039</c:v>
                </c:pt>
                <c:pt idx="687">
                  <c:v>139.96449610002571</c:v>
                </c:pt>
                <c:pt idx="688">
                  <c:v>139.96493713655445</c:v>
                </c:pt>
                <c:pt idx="689">
                  <c:v>139.96537269443942</c:v>
                </c:pt>
                <c:pt idx="690">
                  <c:v>139.96580284173746</c:v>
                </c:pt>
                <c:pt idx="691">
                  <c:v>139.96622764565993</c:v>
                </c:pt>
                <c:pt idx="692">
                  <c:v>139.96664717258335</c:v>
                </c:pt>
                <c:pt idx="693">
                  <c:v>139.96706148805958</c:v>
                </c:pt>
                <c:pt idx="694">
                  <c:v>139.96747065682635</c:v>
                </c:pt>
                <c:pt idx="695">
                  <c:v>139.96787474281706</c:v>
                </c:pt>
                <c:pt idx="696">
                  <c:v>139.96827380917097</c:v>
                </c:pt>
                <c:pt idx="697">
                  <c:v>139.968667918243</c:v>
                </c:pt>
                <c:pt idx="698">
                  <c:v>139.96905713161357</c:v>
                </c:pt>
                <c:pt idx="699">
                  <c:v>139.96944151009794</c:v>
                </c:pt>
                <c:pt idx="700">
                  <c:v>139.9698211137561</c:v>
                </c:pt>
                <c:pt idx="701">
                  <c:v>139.97019600190191</c:v>
                </c:pt>
                <c:pt idx="702">
                  <c:v>139.97056623311235</c:v>
                </c:pt>
                <c:pt idx="703">
                  <c:v>139.97093186523685</c:v>
                </c:pt>
                <c:pt idx="704">
                  <c:v>139.97129295540614</c:v>
                </c:pt>
                <c:pt idx="705">
                  <c:v>139.97164956004133</c:v>
                </c:pt>
                <c:pt idx="706">
                  <c:v>139.97200173486257</c:v>
                </c:pt>
                <c:pt idx="707">
                  <c:v>139.97234953489794</c:v>
                </c:pt>
                <c:pt idx="708">
                  <c:v>139.97269301449188</c:v>
                </c:pt>
                <c:pt idx="709">
                  <c:v>139.97303222731375</c:v>
                </c:pt>
                <c:pt idx="710">
                  <c:v>139.97336722636632</c:v>
                </c:pt>
                <c:pt idx="711">
                  <c:v>139.97369806399379</c:v>
                </c:pt>
                <c:pt idx="712">
                  <c:v>139.97402479189026</c:v>
                </c:pt>
                <c:pt idx="713">
                  <c:v>139.97434746110761</c:v>
                </c:pt>
                <c:pt idx="714">
                  <c:v>139.97466612206358</c:v>
                </c:pt>
                <c:pt idx="715">
                  <c:v>139.97498082454956</c:v>
                </c:pt>
                <c:pt idx="716">
                  <c:v>139.97529161773849</c:v>
                </c:pt>
                <c:pt idx="717">
                  <c:v>139.97559855019239</c:v>
                </c:pt>
                <c:pt idx="718">
                  <c:v>139.97590166987015</c:v>
                </c:pt>
                <c:pt idx="719">
                  <c:v>139.97620102413481</c:v>
                </c:pt>
                <c:pt idx="720">
                  <c:v>139.97649665976104</c:v>
                </c:pt>
                <c:pt idx="721">
                  <c:v>139.97678862294254</c:v>
                </c:pt>
                <c:pt idx="722">
                  <c:v>139.97707695929915</c:v>
                </c:pt>
                <c:pt idx="723">
                  <c:v>139.97736171388402</c:v>
                </c:pt>
                <c:pt idx="724">
                  <c:v>139.97764293119064</c:v>
                </c:pt>
                <c:pt idx="725">
                  <c:v>139.97792065515978</c:v>
                </c:pt>
                <c:pt idx="726">
                  <c:v>139.97819492918632</c:v>
                </c:pt>
                <c:pt idx="727">
                  <c:v>139.97846579612622</c:v>
                </c:pt>
                <c:pt idx="728">
                  <c:v>139.97873329830296</c:v>
                </c:pt>
                <c:pt idx="729">
                  <c:v>139.97899747751427</c:v>
                </c:pt>
                <c:pt idx="730">
                  <c:v>139.97925837503874</c:v>
                </c:pt>
                <c:pt idx="731">
                  <c:v>139.97951603164208</c:v>
                </c:pt>
                <c:pt idx="732">
                  <c:v>139.97977048758369</c:v>
                </c:pt>
                <c:pt idx="733">
                  <c:v>139.98002178262283</c:v>
                </c:pt>
                <c:pt idx="734">
                  <c:v>139.98026995602487</c:v>
                </c:pt>
                <c:pt idx="735">
                  <c:v>139.9805150465674</c:v>
                </c:pt>
                <c:pt idx="736">
                  <c:v>139.9807570925463</c:v>
                </c:pt>
                <c:pt idx="737">
                  <c:v>139.98099613178178</c:v>
                </c:pt>
                <c:pt idx="738">
                  <c:v>139.98123220162415</c:v>
                </c:pt>
                <c:pt idx="739">
                  <c:v>139.98146533895988</c:v>
                </c:pt>
                <c:pt idx="740">
                  <c:v>139.98169558021709</c:v>
                </c:pt>
                <c:pt idx="741">
                  <c:v>139.98192296137148</c:v>
                </c:pt>
                <c:pt idx="742">
                  <c:v>139.98214751795183</c:v>
                </c:pt>
                <c:pt idx="743">
                  <c:v>139.98236928504548</c:v>
                </c:pt>
                <c:pt idx="744">
                  <c:v>139.98258829730409</c:v>
                </c:pt>
                <c:pt idx="745">
                  <c:v>139.98280458894874</c:v>
                </c:pt>
                <c:pt idx="746">
                  <c:v>139.98301819377539</c:v>
                </c:pt>
                <c:pt idx="747">
                  <c:v>139.98322914516029</c:v>
                </c:pt>
                <c:pt idx="748">
                  <c:v>139.98343747606498</c:v>
                </c:pt>
                <c:pt idx="749">
                  <c:v>139.98364321904165</c:v>
                </c:pt>
                <c:pt idx="750">
                  <c:v>139.98384640623797</c:v>
                </c:pt>
                <c:pt idx="751">
                  <c:v>139.98404706940244</c:v>
                </c:pt>
                <c:pt idx="752">
                  <c:v>139.98424523988902</c:v>
                </c:pt>
                <c:pt idx="753">
                  <c:v>139.9844409486623</c:v>
                </c:pt>
                <c:pt idx="754">
                  <c:v>139.98463422630215</c:v>
                </c:pt>
                <c:pt idx="755">
                  <c:v>139.98482510300857</c:v>
                </c:pt>
                <c:pt idx="756">
                  <c:v>139.98501360860649</c:v>
                </c:pt>
                <c:pt idx="757">
                  <c:v>139.98519977255026</c:v>
                </c:pt>
                <c:pt idx="758">
                  <c:v>139.98538362392839</c:v>
                </c:pt>
                <c:pt idx="759">
                  <c:v>139.985565191468</c:v>
                </c:pt>
                <c:pt idx="760">
                  <c:v>139.98574450353942</c:v>
                </c:pt>
                <c:pt idx="761">
                  <c:v>139.98592158816049</c:v>
                </c:pt>
                <c:pt idx="762">
                  <c:v>139.98609647300111</c:v>
                </c:pt>
                <c:pt idx="763">
                  <c:v>139.98626918538733</c:v>
                </c:pt>
                <c:pt idx="764">
                  <c:v>139.98643975230581</c:v>
                </c:pt>
                <c:pt idx="765">
                  <c:v>139.98660820040803</c:v>
                </c:pt>
                <c:pt idx="766">
                  <c:v>139.98677455601432</c:v>
                </c:pt>
                <c:pt idx="767">
                  <c:v>139.98693884511806</c:v>
                </c:pt>
                <c:pt idx="768">
                  <c:v>139.98710109338978</c:v>
                </c:pt>
                <c:pt idx="769">
                  <c:v>139.98726132618111</c:v>
                </c:pt>
                <c:pt idx="770">
                  <c:v>139.98741956852871</c:v>
                </c:pt>
                <c:pt idx="771">
                  <c:v>139.98757584515835</c:v>
                </c:pt>
                <c:pt idx="772">
                  <c:v>139.98773018048848</c:v>
                </c:pt>
                <c:pt idx="773">
                  <c:v>139.98788259863434</c:v>
                </c:pt>
                <c:pt idx="774">
                  <c:v>139.98803312341161</c:v>
                </c:pt>
                <c:pt idx="775">
                  <c:v>139.98818177834005</c:v>
                </c:pt>
                <c:pt idx="776">
                  <c:v>139.9883285866473</c:v>
                </c:pt>
                <c:pt idx="777">
                  <c:v>139.98847357127249</c:v>
                </c:pt>
                <c:pt idx="778">
                  <c:v>139.98861675486975</c:v>
                </c:pt>
                <c:pt idx="779">
                  <c:v>139.98875815981179</c:v>
                </c:pt>
                <c:pt idx="780">
                  <c:v>139.98889780819343</c:v>
                </c:pt>
                <c:pt idx="781">
                  <c:v>139.98903572183499</c:v>
                </c:pt>
                <c:pt idx="782">
                  <c:v>139.98917192228581</c:v>
                </c:pt>
                <c:pt idx="783">
                  <c:v>139.98930643082744</c:v>
                </c:pt>
                <c:pt idx="784">
                  <c:v>139.98943926847713</c:v>
                </c:pt>
                <c:pt idx="785">
                  <c:v>139.98957045599104</c:v>
                </c:pt>
                <c:pt idx="786">
                  <c:v>139.98970001386749</c:v>
                </c:pt>
                <c:pt idx="787">
                  <c:v>139.98982796235012</c:v>
                </c:pt>
                <c:pt idx="788">
                  <c:v>139.98995432143118</c:v>
                </c:pt>
                <c:pt idx="789">
                  <c:v>139.99007911085454</c:v>
                </c:pt>
                <c:pt idx="790">
                  <c:v>139.99020235011881</c:v>
                </c:pt>
                <c:pt idx="791">
                  <c:v>139.99032405848033</c:v>
                </c:pt>
                <c:pt idx="792">
                  <c:v>139.99044425495629</c:v>
                </c:pt>
                <c:pt idx="793">
                  <c:v>139.99056295832764</c:v>
                </c:pt>
                <c:pt idx="794">
                  <c:v>139.99068018714206</c:v>
                </c:pt>
                <c:pt idx="795">
                  <c:v>139.99079595971671</c:v>
                </c:pt>
                <c:pt idx="796">
                  <c:v>139.99091029414137</c:v>
                </c:pt>
                <c:pt idx="797">
                  <c:v>139.99102320828101</c:v>
                </c:pt>
                <c:pt idx="798">
                  <c:v>139.99113471977867</c:v>
                </c:pt>
                <c:pt idx="799">
                  <c:v>139.99124484605824</c:v>
                </c:pt>
                <c:pt idx="800">
                  <c:v>139.99135360432723</c:v>
                </c:pt>
                <c:pt idx="801">
                  <c:v>139.99146101157928</c:v>
                </c:pt>
                <c:pt idx="802">
                  <c:v>139.99156708459702</c:v>
                </c:pt>
                <c:pt idx="803">
                  <c:v>139.99167183995456</c:v>
                </c:pt>
                <c:pt idx="804">
                  <c:v>139.99177529402016</c:v>
                </c:pt>
                <c:pt idx="805">
                  <c:v>139.99187746295874</c:v>
                </c:pt>
                <c:pt idx="806">
                  <c:v>139.99197836273436</c:v>
                </c:pt>
                <c:pt idx="807">
                  <c:v>139.99207800911284</c:v>
                </c:pt>
                <c:pt idx="808">
                  <c:v>139.99217641766413</c:v>
                </c:pt>
                <c:pt idx="809">
                  <c:v>139.99227360376477</c:v>
                </c:pt>
                <c:pt idx="810">
                  <c:v>139.99236958260025</c:v>
                </c:pt>
                <c:pt idx="811">
                  <c:v>139.99246436916752</c:v>
                </c:pt>
                <c:pt idx="812">
                  <c:v>139.99255797827712</c:v>
                </c:pt>
                <c:pt idx="813">
                  <c:v>139.99265042455568</c:v>
                </c:pt>
                <c:pt idx="814">
                  <c:v>139.99274172244816</c:v>
                </c:pt>
                <c:pt idx="815">
                  <c:v>139.99283188621996</c:v>
                </c:pt>
                <c:pt idx="816">
                  <c:v>139.99292092995944</c:v>
                </c:pt>
                <c:pt idx="817">
                  <c:v>139.99300886757979</c:v>
                </c:pt>
                <c:pt idx="818">
                  <c:v>139.99309571282146</c:v>
                </c:pt>
                <c:pt idx="819">
                  <c:v>139.99318147925425</c:v>
                </c:pt>
                <c:pt idx="820">
                  <c:v>139.99326618027931</c:v>
                </c:pt>
                <c:pt idx="821">
                  <c:v>139.99334982913132</c:v>
                </c:pt>
                <c:pt idx="822">
                  <c:v>139.99343243888057</c:v>
                </c:pt>
                <c:pt idx="823">
                  <c:v>139.99351402243508</c:v>
                </c:pt>
                <c:pt idx="824">
                  <c:v>139.99359459254237</c:v>
                </c:pt>
                <c:pt idx="825">
                  <c:v>139.99367416179174</c:v>
                </c:pt>
                <c:pt idx="826">
                  <c:v>139.99375274261601</c:v>
                </c:pt>
                <c:pt idx="827">
                  <c:v>139.9938303472936</c:v>
                </c:pt>
                <c:pt idx="828">
                  <c:v>139.99390698795042</c:v>
                </c:pt>
                <c:pt idx="829">
                  <c:v>139.99398267656167</c:v>
                </c:pt>
                <c:pt idx="830">
                  <c:v>139.99405742495389</c:v>
                </c:pt>
                <c:pt idx="831">
                  <c:v>139.99413124480674</c:v>
                </c:pt>
                <c:pt idx="832">
                  <c:v>139.99420414765459</c:v>
                </c:pt>
                <c:pt idx="833">
                  <c:v>139.99427614488872</c:v>
                </c:pt>
                <c:pt idx="834">
                  <c:v>139.99434724775887</c:v>
                </c:pt>
                <c:pt idx="835">
                  <c:v>139.99441746737494</c:v>
                </c:pt>
                <c:pt idx="836">
                  <c:v>139.99448681470898</c:v>
                </c:pt>
                <c:pt idx="837">
                  <c:v>139.99455530059657</c:v>
                </c:pt>
                <c:pt idx="838">
                  <c:v>139.99462293573882</c:v>
                </c:pt>
                <c:pt idx="839">
                  <c:v>139.99468973070384</c:v>
                </c:pt>
                <c:pt idx="840">
                  <c:v>139.99475569592846</c:v>
                </c:pt>
                <c:pt idx="841">
                  <c:v>139.9948208417199</c:v>
                </c:pt>
                <c:pt idx="842">
                  <c:v>139.99488517825733</c:v>
                </c:pt>
                <c:pt idx="843">
                  <c:v>139.99494871559347</c:v>
                </c:pt>
                <c:pt idx="844">
                  <c:v>139.99501146365611</c:v>
                </c:pt>
                <c:pt idx="845">
                  <c:v>139.99507343224982</c:v>
                </c:pt>
                <c:pt idx="846">
                  <c:v>139.99513463105728</c:v>
                </c:pt>
                <c:pt idx="847">
                  <c:v>139.99519506964097</c:v>
                </c:pt>
                <c:pt idx="848">
                  <c:v>139.99525475744451</c:v>
                </c:pt>
                <c:pt idx="849">
                  <c:v>139.99531370379424</c:v>
                </c:pt>
                <c:pt idx="850">
                  <c:v>139.99537191790066</c:v>
                </c:pt>
                <c:pt idx="851">
                  <c:v>139.99542940885982</c:v>
                </c:pt>
                <c:pt idx="852">
                  <c:v>139.99548618565484</c:v>
                </c:pt>
                <c:pt idx="853">
                  <c:v>139.99554225715715</c:v>
                </c:pt>
                <c:pt idx="854">
                  <c:v>139.9955976321281</c:v>
                </c:pt>
                <c:pt idx="855">
                  <c:v>139.99565231922008</c:v>
                </c:pt>
                <c:pt idx="856">
                  <c:v>139.99570632697814</c:v>
                </c:pt>
                <c:pt idx="857">
                  <c:v>139.99575966384103</c:v>
                </c:pt>
                <c:pt idx="858">
                  <c:v>139.99581233814277</c:v>
                </c:pt>
                <c:pt idx="859">
                  <c:v>139.99586435811381</c:v>
                </c:pt>
                <c:pt idx="860">
                  <c:v>139.99591573188241</c:v>
                </c:pt>
                <c:pt idx="861">
                  <c:v>139.9959664674758</c:v>
                </c:pt>
                <c:pt idx="862">
                  <c:v>139.99601657282153</c:v>
                </c:pt>
                <c:pt idx="863">
                  <c:v>139.99606605574866</c:v>
                </c:pt>
                <c:pt idx="864">
                  <c:v>139.99611492398901</c:v>
                </c:pt>
                <c:pt idx="865">
                  <c:v>139.99616318517832</c:v>
                </c:pt>
                <c:pt idx="866">
                  <c:v>139.99621084685748</c:v>
                </c:pt>
                <c:pt idx="867">
                  <c:v>139.99625791647378</c:v>
                </c:pt>
                <c:pt idx="868">
                  <c:v>139.99630440138191</c:v>
                </c:pt>
                <c:pt idx="869">
                  <c:v>139.99635030884525</c:v>
                </c:pt>
                <c:pt idx="870">
                  <c:v>139.99639564603689</c:v>
                </c:pt>
                <c:pt idx="871">
                  <c:v>139.99644042004093</c:v>
                </c:pt>
                <c:pt idx="872">
                  <c:v>139.99648463785334</c:v>
                </c:pt>
                <c:pt idx="873">
                  <c:v>139.99652830638325</c:v>
                </c:pt>
                <c:pt idx="874">
                  <c:v>139.996571432454</c:v>
                </c:pt>
                <c:pt idx="875">
                  <c:v>139.99661402280407</c:v>
                </c:pt>
                <c:pt idx="876">
                  <c:v>139.99665608408833</c:v>
                </c:pt>
                <c:pt idx="877">
                  <c:v>139.99669762287891</c:v>
                </c:pt>
                <c:pt idx="878">
                  <c:v>139.99673864566637</c:v>
                </c:pt>
                <c:pt idx="879">
                  <c:v>139.99677915886053</c:v>
                </c:pt>
                <c:pt idx="880">
                  <c:v>139.99681916879175</c:v>
                </c:pt>
                <c:pt idx="881">
                  <c:v>139.99685868171161</c:v>
                </c:pt>
                <c:pt idx="882">
                  <c:v>139.9968977037941</c:v>
                </c:pt>
                <c:pt idx="883">
                  <c:v>139.9969362411365</c:v>
                </c:pt>
                <c:pt idx="884">
                  <c:v>139.99697429976032</c:v>
                </c:pt>
                <c:pt idx="885">
                  <c:v>139.99701188561238</c:v>
                </c:pt>
                <c:pt idx="886">
                  <c:v>139.99704900456544</c:v>
                </c:pt>
                <c:pt idx="887">
                  <c:v>139.99708566241947</c:v>
                </c:pt>
                <c:pt idx="888">
                  <c:v>139.99712186490234</c:v>
                </c:pt>
                <c:pt idx="889">
                  <c:v>139.99715761767072</c:v>
                </c:pt>
                <c:pt idx="890">
                  <c:v>139.99719292631107</c:v>
                </c:pt>
                <c:pt idx="891">
                  <c:v>139.99722779634047</c:v>
                </c:pt>
                <c:pt idx="892">
                  <c:v>139.99726223320738</c:v>
                </c:pt>
                <c:pt idx="893">
                  <c:v>139.99729624229269</c:v>
                </c:pt>
                <c:pt idx="894">
                  <c:v>139.99732982891035</c:v>
                </c:pt>
                <c:pt idx="895">
                  <c:v>139.99736299830835</c:v>
                </c:pt>
                <c:pt idx="896">
                  <c:v>139.99739575566946</c:v>
                </c:pt>
                <c:pt idx="897">
                  <c:v>139.9974281061121</c:v>
                </c:pt>
                <c:pt idx="898">
                  <c:v>139.99746005469109</c:v>
                </c:pt>
                <c:pt idx="899">
                  <c:v>139.99749160639846</c:v>
                </c:pt>
                <c:pt idx="900">
                  <c:v>139.9975227661642</c:v>
                </c:pt>
                <c:pt idx="901">
                  <c:v>139.99755353885712</c:v>
                </c:pt>
                <c:pt idx="902">
                  <c:v>139.99758392928555</c:v>
                </c:pt>
                <c:pt idx="903">
                  <c:v>139.99761394219797</c:v>
                </c:pt>
                <c:pt idx="904">
                  <c:v>139.99764358228401</c:v>
                </c:pt>
                <c:pt idx="905">
                  <c:v>139.99767285417499</c:v>
                </c:pt>
                <c:pt idx="906">
                  <c:v>139.99770176244471</c:v>
                </c:pt>
                <c:pt idx="907">
                  <c:v>139.99773031161016</c:v>
                </c:pt>
                <c:pt idx="908">
                  <c:v>139.99775850613213</c:v>
                </c:pt>
                <c:pt idx="909">
                  <c:v>139.99778635041616</c:v>
                </c:pt>
                <c:pt idx="910">
                  <c:v>139.99781384881294</c:v>
                </c:pt>
                <c:pt idx="911">
                  <c:v>139.99784100561914</c:v>
                </c:pt>
                <c:pt idx="912">
                  <c:v>139.99786782507806</c:v>
                </c:pt>
                <c:pt idx="913">
                  <c:v>139.99789431138032</c:v>
                </c:pt>
                <c:pt idx="914">
                  <c:v>139.99792046866446</c:v>
                </c:pt>
                <c:pt idx="915">
                  <c:v>139.99794630101758</c:v>
                </c:pt>
                <c:pt idx="916">
                  <c:v>139.99797181247607</c:v>
                </c:pt>
                <c:pt idx="917">
                  <c:v>139.99799700702613</c:v>
                </c:pt>
                <c:pt idx="918">
                  <c:v>139.99802188860446</c:v>
                </c:pt>
                <c:pt idx="919">
                  <c:v>139.99804646109885</c:v>
                </c:pt>
                <c:pt idx="920">
                  <c:v>139.99807072834884</c:v>
                </c:pt>
                <c:pt idx="921">
                  <c:v>139.99809469414618</c:v>
                </c:pt>
                <c:pt idx="922">
                  <c:v>139.99811836223563</c:v>
                </c:pt>
                <c:pt idx="923">
                  <c:v>139.99814173631535</c:v>
                </c:pt>
                <c:pt idx="924">
                  <c:v>139.99816482003754</c:v>
                </c:pt>
                <c:pt idx="925">
                  <c:v>139.99818761700919</c:v>
                </c:pt>
                <c:pt idx="926">
                  <c:v>139.99821013079227</c:v>
                </c:pt>
                <c:pt idx="927">
                  <c:v>139.99823236490465</c:v>
                </c:pt>
                <c:pt idx="928">
                  <c:v>139.99825432282046</c:v>
                </c:pt>
                <c:pt idx="929">
                  <c:v>139.99827600797067</c:v>
                </c:pt>
                <c:pt idx="930">
                  <c:v>139.99829742374359</c:v>
                </c:pt>
                <c:pt idx="931">
                  <c:v>139.99831857348553</c:v>
                </c:pt>
                <c:pt idx="932">
                  <c:v>139.99833946050114</c:v>
                </c:pt>
                <c:pt idx="933">
                  <c:v>139.99836008805408</c:v>
                </c:pt>
                <c:pt idx="934">
                  <c:v>139.99838045936747</c:v>
                </c:pt>
                <c:pt idx="935">
                  <c:v>139.9984005776243</c:v>
                </c:pt>
                <c:pt idx="936">
                  <c:v>139.99842044596812</c:v>
                </c:pt>
                <c:pt idx="937">
                  <c:v>139.99844006750345</c:v>
                </c:pt>
                <c:pt idx="938">
                  <c:v>139.99845944529613</c:v>
                </c:pt>
                <c:pt idx="939">
                  <c:v>139.99847858237405</c:v>
                </c:pt>
                <c:pt idx="940">
                  <c:v>139.99849748172733</c:v>
                </c:pt>
                <c:pt idx="941">
                  <c:v>139.99851614630904</c:v>
                </c:pt>
                <c:pt idx="942">
                  <c:v>139.99853457903563</c:v>
                </c:pt>
                <c:pt idx="943">
                  <c:v>139.99855278278721</c:v>
                </c:pt>
                <c:pt idx="944">
                  <c:v>139.99857076040814</c:v>
                </c:pt>
                <c:pt idx="945">
                  <c:v>139.99858851470754</c:v>
                </c:pt>
                <c:pt idx="946">
                  <c:v>139.99860604845941</c:v>
                </c:pt>
                <c:pt idx="947">
                  <c:v>139.99862336440356</c:v>
                </c:pt>
                <c:pt idx="948">
                  <c:v>139.99864046524559</c:v>
                </c:pt>
                <c:pt idx="949">
                  <c:v>139.99865735365753</c:v>
                </c:pt>
                <c:pt idx="950">
                  <c:v>139.99867403227827</c:v>
                </c:pt>
                <c:pt idx="951">
                  <c:v>139.99869050371385</c:v>
                </c:pt>
                <c:pt idx="952">
                  <c:v>139.99870677053798</c:v>
                </c:pt>
                <c:pt idx="953">
                  <c:v>139.99872283529237</c:v>
                </c:pt>
                <c:pt idx="954">
                  <c:v>139.99873870048714</c:v>
                </c:pt>
                <c:pt idx="955">
                  <c:v>139.99875436860134</c:v>
                </c:pt>
                <c:pt idx="956">
                  <c:v>139.99876984208311</c:v>
                </c:pt>
                <c:pt idx="957">
                  <c:v>139.99878512335016</c:v>
                </c:pt>
                <c:pt idx="958">
                  <c:v>139.99880021479026</c:v>
                </c:pt>
                <c:pt idx="959">
                  <c:v>139.99881511876151</c:v>
                </c:pt>
                <c:pt idx="960">
                  <c:v>139.99882983759267</c:v>
                </c:pt>
                <c:pt idx="961">
                  <c:v>139.99884437358352</c:v>
                </c:pt>
                <c:pt idx="962">
                  <c:v>139.99885872900543</c:v>
                </c:pt>
                <c:pt idx="963">
                  <c:v>139.99887290610141</c:v>
                </c:pt>
                <c:pt idx="964">
                  <c:v>139.99888690708667</c:v>
                </c:pt>
                <c:pt idx="965">
                  <c:v>139.99890073414892</c:v>
                </c:pt>
                <c:pt idx="966">
                  <c:v>139.99891438944863</c:v>
                </c:pt>
                <c:pt idx="967">
                  <c:v>139.99892787511948</c:v>
                </c:pt>
                <c:pt idx="968">
                  <c:v>139.99894119326865</c:v>
                </c:pt>
                <c:pt idx="969">
                  <c:v>139.9989543459771</c:v>
                </c:pt>
                <c:pt idx="970">
                  <c:v>139.99896733529999</c:v>
                </c:pt>
                <c:pt idx="971">
                  <c:v>139.99898016326694</c:v>
                </c:pt>
                <c:pt idx="972">
                  <c:v>139.99899283188228</c:v>
                </c:pt>
                <c:pt idx="973">
                  <c:v>139.99900534312559</c:v>
                </c:pt>
                <c:pt idx="974">
                  <c:v>139.99901769895172</c:v>
                </c:pt>
                <c:pt idx="975">
                  <c:v>139.99902990129129</c:v>
                </c:pt>
                <c:pt idx="976">
                  <c:v>139.99904195205102</c:v>
                </c:pt>
                <c:pt idx="977">
                  <c:v>139.99905385311376</c:v>
                </c:pt>
                <c:pt idx="978">
                  <c:v>139.99906560633914</c:v>
                </c:pt>
                <c:pt idx="979">
                  <c:v>139.99907721356362</c:v>
                </c:pt>
                <c:pt idx="980">
                  <c:v>139.99908867660082</c:v>
                </c:pt>
                <c:pt idx="981">
                  <c:v>139.9990999972419</c:v>
                </c:pt>
                <c:pt idx="982">
                  <c:v>139.99911117725571</c:v>
                </c:pt>
                <c:pt idx="983">
                  <c:v>139.99912221838918</c:v>
                </c:pt>
                <c:pt idx="984">
                  <c:v>139.99913312236748</c:v>
                </c:pt>
                <c:pt idx="985">
                  <c:v>139.99914389089437</c:v>
                </c:pt>
                <c:pt idx="986">
                  <c:v>139.9991545256525</c:v>
                </c:pt>
                <c:pt idx="987">
                  <c:v>139.99916502830351</c:v>
                </c:pt>
                <c:pt idx="988">
                  <c:v>139.9991754004885</c:v>
                </c:pt>
                <c:pt idx="989">
                  <c:v>139.99918564382813</c:v>
                </c:pt>
                <c:pt idx="990">
                  <c:v>139.999195759923</c:v>
                </c:pt>
                <c:pt idx="991">
                  <c:v>139.99920575035367</c:v>
                </c:pt>
                <c:pt idx="992">
                  <c:v>139.99921561668123</c:v>
                </c:pt>
                <c:pt idx="993">
                  <c:v>139.99922536044733</c:v>
                </c:pt>
                <c:pt idx="994">
                  <c:v>139.99923498317438</c:v>
                </c:pt>
                <c:pt idx="995">
                  <c:v>139.99924448636602</c:v>
                </c:pt>
                <c:pt idx="996">
                  <c:v>139.99925387150711</c:v>
                </c:pt>
                <c:pt idx="997">
                  <c:v>139.9992631400641</c:v>
                </c:pt>
                <c:pt idx="998">
                  <c:v>139.99927229348523</c:v>
                </c:pt>
                <c:pt idx="999">
                  <c:v>139.99928133320074</c:v>
                </c:pt>
                <c:pt idx="1000">
                  <c:v>139.9992902606231</c:v>
                </c:pt>
              </c:numCache>
            </c:numRef>
          </c:val>
          <c:smooth val="1"/>
        </c:ser>
        <c:ser>
          <c:idx val="1"/>
          <c:order val="2"/>
          <c:tx>
            <c:v>SmartControl</c:v>
          </c:tx>
          <c:spPr>
            <a:ln w="28575">
              <a:solidFill>
                <a:srgbClr val="0070C0"/>
              </a:solidFill>
            </a:ln>
          </c:spPr>
          <c:marker>
            <c:symbol val="none"/>
          </c:marker>
          <c:cat>
            <c:numRef>
              <c:f>Calcs!$B$1:$B$1001</c:f>
              <c:numCache>
                <c:formatCode>0</c:formatCode>
                <c:ptCount val="1001"/>
                <c:pt idx="0">
                  <c:v>0</c:v>
                </c:pt>
                <c:pt idx="1">
                  <c:v>1.8</c:v>
                </c:pt>
                <c:pt idx="2">
                  <c:v>3.6</c:v>
                </c:pt>
                <c:pt idx="3">
                  <c:v>5.4</c:v>
                </c:pt>
                <c:pt idx="4">
                  <c:v>7.2</c:v>
                </c:pt>
                <c:pt idx="5">
                  <c:v>9</c:v>
                </c:pt>
                <c:pt idx="6">
                  <c:v>10.8</c:v>
                </c:pt>
                <c:pt idx="7">
                  <c:v>12.600000000000001</c:v>
                </c:pt>
                <c:pt idx="8">
                  <c:v>14.400000000000002</c:v>
                </c:pt>
                <c:pt idx="9">
                  <c:v>16.200000000000003</c:v>
                </c:pt>
                <c:pt idx="10">
                  <c:v>18.000000000000004</c:v>
                </c:pt>
                <c:pt idx="11">
                  <c:v>19.800000000000004</c:v>
                </c:pt>
                <c:pt idx="12">
                  <c:v>21.600000000000005</c:v>
                </c:pt>
                <c:pt idx="13">
                  <c:v>23.400000000000006</c:v>
                </c:pt>
                <c:pt idx="14">
                  <c:v>25.200000000000006</c:v>
                </c:pt>
                <c:pt idx="15">
                  <c:v>27.000000000000007</c:v>
                </c:pt>
                <c:pt idx="16">
                  <c:v>28.800000000000008</c:v>
                </c:pt>
                <c:pt idx="17">
                  <c:v>30.600000000000009</c:v>
                </c:pt>
                <c:pt idx="18">
                  <c:v>32.400000000000006</c:v>
                </c:pt>
                <c:pt idx="19">
                  <c:v>34.200000000000003</c:v>
                </c:pt>
                <c:pt idx="20">
                  <c:v>36</c:v>
                </c:pt>
                <c:pt idx="21">
                  <c:v>37.799999999999997</c:v>
                </c:pt>
                <c:pt idx="22">
                  <c:v>39.599999999999994</c:v>
                </c:pt>
                <c:pt idx="23">
                  <c:v>41.399999999999991</c:v>
                </c:pt>
                <c:pt idx="24">
                  <c:v>43.199999999999989</c:v>
                </c:pt>
                <c:pt idx="25">
                  <c:v>44.999999999999986</c:v>
                </c:pt>
                <c:pt idx="26">
                  <c:v>46.799999999999983</c:v>
                </c:pt>
                <c:pt idx="27">
                  <c:v>48.59999999999998</c:v>
                </c:pt>
                <c:pt idx="28">
                  <c:v>50.399999999999977</c:v>
                </c:pt>
                <c:pt idx="29">
                  <c:v>52.199999999999974</c:v>
                </c:pt>
                <c:pt idx="30">
                  <c:v>53.999999999999972</c:v>
                </c:pt>
                <c:pt idx="31">
                  <c:v>55.799999999999969</c:v>
                </c:pt>
                <c:pt idx="32">
                  <c:v>57.599999999999966</c:v>
                </c:pt>
                <c:pt idx="33">
                  <c:v>59.399999999999963</c:v>
                </c:pt>
                <c:pt idx="34">
                  <c:v>61.19999999999996</c:v>
                </c:pt>
                <c:pt idx="35">
                  <c:v>62.999999999999957</c:v>
                </c:pt>
                <c:pt idx="36">
                  <c:v>64.799999999999955</c:v>
                </c:pt>
                <c:pt idx="37">
                  <c:v>66.599999999999952</c:v>
                </c:pt>
                <c:pt idx="38">
                  <c:v>68.399999999999949</c:v>
                </c:pt>
                <c:pt idx="39">
                  <c:v>70.199999999999946</c:v>
                </c:pt>
                <c:pt idx="40">
                  <c:v>71.999999999999943</c:v>
                </c:pt>
                <c:pt idx="41">
                  <c:v>73.79999999999994</c:v>
                </c:pt>
                <c:pt idx="42">
                  <c:v>75.599999999999937</c:v>
                </c:pt>
                <c:pt idx="43">
                  <c:v>77.399999999999935</c:v>
                </c:pt>
                <c:pt idx="44">
                  <c:v>79.199999999999932</c:v>
                </c:pt>
                <c:pt idx="45">
                  <c:v>80.999999999999929</c:v>
                </c:pt>
                <c:pt idx="46">
                  <c:v>82.799999999999926</c:v>
                </c:pt>
                <c:pt idx="47">
                  <c:v>84.599999999999923</c:v>
                </c:pt>
                <c:pt idx="48">
                  <c:v>86.39999999999992</c:v>
                </c:pt>
                <c:pt idx="49">
                  <c:v>88.199999999999918</c:v>
                </c:pt>
                <c:pt idx="50">
                  <c:v>89.999999999999915</c:v>
                </c:pt>
                <c:pt idx="51">
                  <c:v>91.799999999999912</c:v>
                </c:pt>
                <c:pt idx="52">
                  <c:v>93.599999999999909</c:v>
                </c:pt>
                <c:pt idx="53">
                  <c:v>95.399999999999906</c:v>
                </c:pt>
                <c:pt idx="54">
                  <c:v>97.199999999999903</c:v>
                </c:pt>
                <c:pt idx="55">
                  <c:v>98.999999999999901</c:v>
                </c:pt>
                <c:pt idx="56">
                  <c:v>100.7999999999999</c:v>
                </c:pt>
                <c:pt idx="57">
                  <c:v>102.59999999999989</c:v>
                </c:pt>
                <c:pt idx="58">
                  <c:v>104.39999999999989</c:v>
                </c:pt>
                <c:pt idx="59">
                  <c:v>106.19999999999989</c:v>
                </c:pt>
                <c:pt idx="60">
                  <c:v>107.99999999999989</c:v>
                </c:pt>
                <c:pt idx="61">
                  <c:v>109.79999999999988</c:v>
                </c:pt>
                <c:pt idx="62">
                  <c:v>111.59999999999988</c:v>
                </c:pt>
                <c:pt idx="63">
                  <c:v>113.39999999999988</c:v>
                </c:pt>
                <c:pt idx="64">
                  <c:v>115.19999999999987</c:v>
                </c:pt>
                <c:pt idx="65">
                  <c:v>116.99999999999987</c:v>
                </c:pt>
                <c:pt idx="66">
                  <c:v>118.79999999999987</c:v>
                </c:pt>
                <c:pt idx="67">
                  <c:v>120.59999999999987</c:v>
                </c:pt>
                <c:pt idx="68">
                  <c:v>122.39999999999986</c:v>
                </c:pt>
                <c:pt idx="69">
                  <c:v>124.19999999999986</c:v>
                </c:pt>
                <c:pt idx="70">
                  <c:v>125.99999999999986</c:v>
                </c:pt>
                <c:pt idx="71">
                  <c:v>127.79999999999986</c:v>
                </c:pt>
                <c:pt idx="72">
                  <c:v>129.59999999999985</c:v>
                </c:pt>
                <c:pt idx="73">
                  <c:v>131.39999999999986</c:v>
                </c:pt>
                <c:pt idx="74">
                  <c:v>133.19999999999987</c:v>
                </c:pt>
                <c:pt idx="75">
                  <c:v>134.99999999999989</c:v>
                </c:pt>
                <c:pt idx="76">
                  <c:v>136.7999999999999</c:v>
                </c:pt>
                <c:pt idx="77">
                  <c:v>138.59999999999991</c:v>
                </c:pt>
                <c:pt idx="78">
                  <c:v>140.39999999999992</c:v>
                </c:pt>
                <c:pt idx="79">
                  <c:v>142.19999999999993</c:v>
                </c:pt>
                <c:pt idx="80">
                  <c:v>143.99999999999994</c:v>
                </c:pt>
                <c:pt idx="81">
                  <c:v>145.79999999999995</c:v>
                </c:pt>
                <c:pt idx="82">
                  <c:v>147.59999999999997</c:v>
                </c:pt>
                <c:pt idx="83">
                  <c:v>149.39999999999998</c:v>
                </c:pt>
                <c:pt idx="84">
                  <c:v>151.19999999999999</c:v>
                </c:pt>
                <c:pt idx="85">
                  <c:v>153</c:v>
                </c:pt>
                <c:pt idx="86">
                  <c:v>154.80000000000001</c:v>
                </c:pt>
                <c:pt idx="87">
                  <c:v>156.60000000000002</c:v>
                </c:pt>
                <c:pt idx="88">
                  <c:v>158.40000000000003</c:v>
                </c:pt>
                <c:pt idx="89">
                  <c:v>160.20000000000005</c:v>
                </c:pt>
                <c:pt idx="90">
                  <c:v>162.00000000000006</c:v>
                </c:pt>
                <c:pt idx="91">
                  <c:v>163.80000000000007</c:v>
                </c:pt>
                <c:pt idx="92">
                  <c:v>165.60000000000008</c:v>
                </c:pt>
                <c:pt idx="93">
                  <c:v>167.40000000000009</c:v>
                </c:pt>
                <c:pt idx="94">
                  <c:v>169.2000000000001</c:v>
                </c:pt>
                <c:pt idx="95">
                  <c:v>171.00000000000011</c:v>
                </c:pt>
                <c:pt idx="96">
                  <c:v>172.80000000000013</c:v>
                </c:pt>
                <c:pt idx="97">
                  <c:v>174.60000000000014</c:v>
                </c:pt>
                <c:pt idx="98">
                  <c:v>176.40000000000015</c:v>
                </c:pt>
                <c:pt idx="99">
                  <c:v>178.20000000000016</c:v>
                </c:pt>
                <c:pt idx="100">
                  <c:v>180.00000000000017</c:v>
                </c:pt>
                <c:pt idx="101">
                  <c:v>181.80000000000018</c:v>
                </c:pt>
                <c:pt idx="102">
                  <c:v>183.60000000000019</c:v>
                </c:pt>
                <c:pt idx="103">
                  <c:v>185.4000000000002</c:v>
                </c:pt>
                <c:pt idx="104">
                  <c:v>187.20000000000022</c:v>
                </c:pt>
                <c:pt idx="105">
                  <c:v>189.00000000000023</c:v>
                </c:pt>
                <c:pt idx="106">
                  <c:v>190.80000000000024</c:v>
                </c:pt>
                <c:pt idx="107">
                  <c:v>192.60000000000025</c:v>
                </c:pt>
                <c:pt idx="108">
                  <c:v>194.40000000000026</c:v>
                </c:pt>
                <c:pt idx="109">
                  <c:v>196.20000000000027</c:v>
                </c:pt>
                <c:pt idx="110">
                  <c:v>198.00000000000028</c:v>
                </c:pt>
                <c:pt idx="111">
                  <c:v>199.8000000000003</c:v>
                </c:pt>
                <c:pt idx="112">
                  <c:v>201.60000000000031</c:v>
                </c:pt>
                <c:pt idx="113">
                  <c:v>203.40000000000032</c:v>
                </c:pt>
                <c:pt idx="114">
                  <c:v>205.20000000000033</c:v>
                </c:pt>
                <c:pt idx="115">
                  <c:v>207.00000000000034</c:v>
                </c:pt>
                <c:pt idx="116">
                  <c:v>208.80000000000035</c:v>
                </c:pt>
                <c:pt idx="117">
                  <c:v>210.60000000000036</c:v>
                </c:pt>
                <c:pt idx="118">
                  <c:v>212.40000000000038</c:v>
                </c:pt>
                <c:pt idx="119">
                  <c:v>214.20000000000039</c:v>
                </c:pt>
                <c:pt idx="120">
                  <c:v>216.0000000000004</c:v>
                </c:pt>
                <c:pt idx="121">
                  <c:v>217.80000000000041</c:v>
                </c:pt>
                <c:pt idx="122">
                  <c:v>219.60000000000042</c:v>
                </c:pt>
                <c:pt idx="123">
                  <c:v>221.40000000000043</c:v>
                </c:pt>
                <c:pt idx="124">
                  <c:v>223.20000000000044</c:v>
                </c:pt>
                <c:pt idx="125">
                  <c:v>225.00000000000045</c:v>
                </c:pt>
                <c:pt idx="126">
                  <c:v>226.80000000000047</c:v>
                </c:pt>
                <c:pt idx="127">
                  <c:v>228.60000000000048</c:v>
                </c:pt>
                <c:pt idx="128">
                  <c:v>230.40000000000049</c:v>
                </c:pt>
                <c:pt idx="129">
                  <c:v>232.2000000000005</c:v>
                </c:pt>
                <c:pt idx="130">
                  <c:v>234.00000000000051</c:v>
                </c:pt>
                <c:pt idx="131">
                  <c:v>235.80000000000052</c:v>
                </c:pt>
                <c:pt idx="132">
                  <c:v>237.60000000000053</c:v>
                </c:pt>
                <c:pt idx="133">
                  <c:v>239.40000000000055</c:v>
                </c:pt>
                <c:pt idx="134">
                  <c:v>241.20000000000056</c:v>
                </c:pt>
                <c:pt idx="135">
                  <c:v>243.00000000000057</c:v>
                </c:pt>
                <c:pt idx="136">
                  <c:v>244.80000000000058</c:v>
                </c:pt>
                <c:pt idx="137">
                  <c:v>246.60000000000059</c:v>
                </c:pt>
                <c:pt idx="138">
                  <c:v>248.4000000000006</c:v>
                </c:pt>
                <c:pt idx="139">
                  <c:v>250.20000000000061</c:v>
                </c:pt>
                <c:pt idx="140">
                  <c:v>252.00000000000063</c:v>
                </c:pt>
                <c:pt idx="141">
                  <c:v>253.80000000000064</c:v>
                </c:pt>
                <c:pt idx="142">
                  <c:v>255.60000000000065</c:v>
                </c:pt>
                <c:pt idx="143">
                  <c:v>257.40000000000066</c:v>
                </c:pt>
                <c:pt idx="144">
                  <c:v>259.20000000000067</c:v>
                </c:pt>
                <c:pt idx="145">
                  <c:v>261.00000000000068</c:v>
                </c:pt>
                <c:pt idx="146">
                  <c:v>262.80000000000069</c:v>
                </c:pt>
                <c:pt idx="147">
                  <c:v>264.6000000000007</c:v>
                </c:pt>
                <c:pt idx="148">
                  <c:v>266.40000000000072</c:v>
                </c:pt>
                <c:pt idx="149">
                  <c:v>268.20000000000073</c:v>
                </c:pt>
                <c:pt idx="150">
                  <c:v>270.00000000000074</c:v>
                </c:pt>
                <c:pt idx="151">
                  <c:v>271.80000000000075</c:v>
                </c:pt>
                <c:pt idx="152">
                  <c:v>273.60000000000076</c:v>
                </c:pt>
                <c:pt idx="153">
                  <c:v>275.40000000000077</c:v>
                </c:pt>
                <c:pt idx="154">
                  <c:v>277.20000000000078</c:v>
                </c:pt>
                <c:pt idx="155">
                  <c:v>279.0000000000008</c:v>
                </c:pt>
                <c:pt idx="156">
                  <c:v>280.80000000000081</c:v>
                </c:pt>
                <c:pt idx="157">
                  <c:v>282.60000000000082</c:v>
                </c:pt>
                <c:pt idx="158">
                  <c:v>284.40000000000083</c:v>
                </c:pt>
                <c:pt idx="159">
                  <c:v>286.20000000000084</c:v>
                </c:pt>
                <c:pt idx="160">
                  <c:v>288.00000000000085</c:v>
                </c:pt>
                <c:pt idx="161">
                  <c:v>289.80000000000086</c:v>
                </c:pt>
                <c:pt idx="162">
                  <c:v>291.60000000000088</c:v>
                </c:pt>
                <c:pt idx="163">
                  <c:v>293.40000000000089</c:v>
                </c:pt>
                <c:pt idx="164">
                  <c:v>295.2000000000009</c:v>
                </c:pt>
                <c:pt idx="165">
                  <c:v>297.00000000000091</c:v>
                </c:pt>
                <c:pt idx="166">
                  <c:v>298.80000000000092</c:v>
                </c:pt>
                <c:pt idx="167">
                  <c:v>300.60000000000093</c:v>
                </c:pt>
                <c:pt idx="168">
                  <c:v>302.40000000000094</c:v>
                </c:pt>
                <c:pt idx="169">
                  <c:v>304.20000000000095</c:v>
                </c:pt>
                <c:pt idx="170">
                  <c:v>306.00000000000097</c:v>
                </c:pt>
                <c:pt idx="171">
                  <c:v>307.80000000000098</c:v>
                </c:pt>
                <c:pt idx="172">
                  <c:v>309.60000000000099</c:v>
                </c:pt>
                <c:pt idx="173">
                  <c:v>311.400000000001</c:v>
                </c:pt>
                <c:pt idx="174">
                  <c:v>313.20000000000101</c:v>
                </c:pt>
                <c:pt idx="175">
                  <c:v>315.00000000000102</c:v>
                </c:pt>
                <c:pt idx="176">
                  <c:v>316.80000000000103</c:v>
                </c:pt>
                <c:pt idx="177">
                  <c:v>318.60000000000105</c:v>
                </c:pt>
                <c:pt idx="178">
                  <c:v>320.40000000000106</c:v>
                </c:pt>
                <c:pt idx="179">
                  <c:v>322.20000000000107</c:v>
                </c:pt>
                <c:pt idx="180">
                  <c:v>324.00000000000108</c:v>
                </c:pt>
                <c:pt idx="181">
                  <c:v>325.80000000000109</c:v>
                </c:pt>
                <c:pt idx="182">
                  <c:v>327.6000000000011</c:v>
                </c:pt>
                <c:pt idx="183">
                  <c:v>329.40000000000111</c:v>
                </c:pt>
                <c:pt idx="184">
                  <c:v>331.20000000000113</c:v>
                </c:pt>
                <c:pt idx="185">
                  <c:v>333.00000000000114</c:v>
                </c:pt>
                <c:pt idx="186">
                  <c:v>334.80000000000115</c:v>
                </c:pt>
                <c:pt idx="187">
                  <c:v>336.60000000000116</c:v>
                </c:pt>
                <c:pt idx="188">
                  <c:v>338.40000000000117</c:v>
                </c:pt>
                <c:pt idx="189">
                  <c:v>340.20000000000118</c:v>
                </c:pt>
                <c:pt idx="190">
                  <c:v>342.00000000000119</c:v>
                </c:pt>
                <c:pt idx="191">
                  <c:v>343.80000000000121</c:v>
                </c:pt>
                <c:pt idx="192">
                  <c:v>345.60000000000122</c:v>
                </c:pt>
                <c:pt idx="193">
                  <c:v>347.40000000000123</c:v>
                </c:pt>
                <c:pt idx="194">
                  <c:v>349.20000000000124</c:v>
                </c:pt>
                <c:pt idx="195">
                  <c:v>351.00000000000125</c:v>
                </c:pt>
                <c:pt idx="196">
                  <c:v>352.80000000000126</c:v>
                </c:pt>
                <c:pt idx="197">
                  <c:v>354.60000000000127</c:v>
                </c:pt>
                <c:pt idx="198">
                  <c:v>356.40000000000128</c:v>
                </c:pt>
                <c:pt idx="199">
                  <c:v>358.2000000000013</c:v>
                </c:pt>
                <c:pt idx="200">
                  <c:v>360.00000000000131</c:v>
                </c:pt>
                <c:pt idx="201">
                  <c:v>361.80000000000132</c:v>
                </c:pt>
                <c:pt idx="202">
                  <c:v>363.60000000000133</c:v>
                </c:pt>
                <c:pt idx="203">
                  <c:v>365.40000000000134</c:v>
                </c:pt>
                <c:pt idx="204">
                  <c:v>367.20000000000135</c:v>
                </c:pt>
                <c:pt idx="205">
                  <c:v>369.00000000000136</c:v>
                </c:pt>
                <c:pt idx="206">
                  <c:v>370.80000000000138</c:v>
                </c:pt>
                <c:pt idx="207">
                  <c:v>372.60000000000139</c:v>
                </c:pt>
                <c:pt idx="208">
                  <c:v>374.4000000000014</c:v>
                </c:pt>
                <c:pt idx="209">
                  <c:v>376.20000000000141</c:v>
                </c:pt>
                <c:pt idx="210">
                  <c:v>378.00000000000142</c:v>
                </c:pt>
                <c:pt idx="211">
                  <c:v>379.80000000000143</c:v>
                </c:pt>
                <c:pt idx="212">
                  <c:v>381.60000000000144</c:v>
                </c:pt>
                <c:pt idx="213">
                  <c:v>383.40000000000146</c:v>
                </c:pt>
                <c:pt idx="214">
                  <c:v>385.20000000000147</c:v>
                </c:pt>
                <c:pt idx="215">
                  <c:v>387.00000000000148</c:v>
                </c:pt>
                <c:pt idx="216">
                  <c:v>388.80000000000149</c:v>
                </c:pt>
                <c:pt idx="217">
                  <c:v>390.6000000000015</c:v>
                </c:pt>
                <c:pt idx="218">
                  <c:v>392.40000000000151</c:v>
                </c:pt>
                <c:pt idx="219">
                  <c:v>394.20000000000152</c:v>
                </c:pt>
                <c:pt idx="220">
                  <c:v>396.00000000000153</c:v>
                </c:pt>
                <c:pt idx="221">
                  <c:v>397.80000000000155</c:v>
                </c:pt>
                <c:pt idx="222">
                  <c:v>399.60000000000156</c:v>
                </c:pt>
                <c:pt idx="223">
                  <c:v>401.40000000000157</c:v>
                </c:pt>
                <c:pt idx="224">
                  <c:v>403.20000000000158</c:v>
                </c:pt>
                <c:pt idx="225">
                  <c:v>405.00000000000159</c:v>
                </c:pt>
                <c:pt idx="226">
                  <c:v>406.8000000000016</c:v>
                </c:pt>
                <c:pt idx="227">
                  <c:v>408.60000000000161</c:v>
                </c:pt>
                <c:pt idx="228">
                  <c:v>410.40000000000163</c:v>
                </c:pt>
                <c:pt idx="229">
                  <c:v>412.20000000000164</c:v>
                </c:pt>
                <c:pt idx="230">
                  <c:v>414.00000000000165</c:v>
                </c:pt>
                <c:pt idx="231">
                  <c:v>415.80000000000166</c:v>
                </c:pt>
                <c:pt idx="232">
                  <c:v>417.60000000000167</c:v>
                </c:pt>
                <c:pt idx="233">
                  <c:v>419.40000000000168</c:v>
                </c:pt>
                <c:pt idx="234">
                  <c:v>421.20000000000169</c:v>
                </c:pt>
                <c:pt idx="235">
                  <c:v>423.00000000000171</c:v>
                </c:pt>
                <c:pt idx="236">
                  <c:v>424.80000000000172</c:v>
                </c:pt>
                <c:pt idx="237">
                  <c:v>426.60000000000173</c:v>
                </c:pt>
                <c:pt idx="238">
                  <c:v>428.40000000000174</c:v>
                </c:pt>
                <c:pt idx="239">
                  <c:v>430.20000000000175</c:v>
                </c:pt>
                <c:pt idx="240">
                  <c:v>432.00000000000176</c:v>
                </c:pt>
                <c:pt idx="241">
                  <c:v>433.80000000000177</c:v>
                </c:pt>
                <c:pt idx="242">
                  <c:v>435.60000000000178</c:v>
                </c:pt>
                <c:pt idx="243">
                  <c:v>437.4000000000018</c:v>
                </c:pt>
                <c:pt idx="244">
                  <c:v>439.20000000000181</c:v>
                </c:pt>
                <c:pt idx="245">
                  <c:v>441.00000000000182</c:v>
                </c:pt>
                <c:pt idx="246">
                  <c:v>442.80000000000183</c:v>
                </c:pt>
                <c:pt idx="247">
                  <c:v>444.60000000000184</c:v>
                </c:pt>
                <c:pt idx="248">
                  <c:v>446.40000000000185</c:v>
                </c:pt>
                <c:pt idx="249">
                  <c:v>448.20000000000186</c:v>
                </c:pt>
                <c:pt idx="250">
                  <c:v>450.00000000000188</c:v>
                </c:pt>
                <c:pt idx="251">
                  <c:v>451.80000000000189</c:v>
                </c:pt>
                <c:pt idx="252">
                  <c:v>453.6000000000019</c:v>
                </c:pt>
                <c:pt idx="253">
                  <c:v>455.40000000000191</c:v>
                </c:pt>
                <c:pt idx="254">
                  <c:v>457.20000000000192</c:v>
                </c:pt>
                <c:pt idx="255">
                  <c:v>459.00000000000193</c:v>
                </c:pt>
                <c:pt idx="256">
                  <c:v>460.80000000000194</c:v>
                </c:pt>
                <c:pt idx="257">
                  <c:v>462.60000000000196</c:v>
                </c:pt>
                <c:pt idx="258">
                  <c:v>464.40000000000197</c:v>
                </c:pt>
                <c:pt idx="259">
                  <c:v>466.20000000000198</c:v>
                </c:pt>
                <c:pt idx="260">
                  <c:v>468.00000000000199</c:v>
                </c:pt>
                <c:pt idx="261">
                  <c:v>469.800000000002</c:v>
                </c:pt>
                <c:pt idx="262">
                  <c:v>471.60000000000201</c:v>
                </c:pt>
                <c:pt idx="263">
                  <c:v>473.40000000000202</c:v>
                </c:pt>
                <c:pt idx="264">
                  <c:v>475.20000000000203</c:v>
                </c:pt>
                <c:pt idx="265">
                  <c:v>477.00000000000205</c:v>
                </c:pt>
                <c:pt idx="266">
                  <c:v>478.80000000000206</c:v>
                </c:pt>
                <c:pt idx="267">
                  <c:v>480.60000000000207</c:v>
                </c:pt>
                <c:pt idx="268">
                  <c:v>482.40000000000208</c:v>
                </c:pt>
                <c:pt idx="269">
                  <c:v>484.20000000000209</c:v>
                </c:pt>
                <c:pt idx="270">
                  <c:v>486.0000000000021</c:v>
                </c:pt>
                <c:pt idx="271">
                  <c:v>487.80000000000211</c:v>
                </c:pt>
                <c:pt idx="272">
                  <c:v>489.60000000000213</c:v>
                </c:pt>
                <c:pt idx="273">
                  <c:v>491.40000000000214</c:v>
                </c:pt>
                <c:pt idx="274">
                  <c:v>493.20000000000215</c:v>
                </c:pt>
                <c:pt idx="275">
                  <c:v>495.00000000000216</c:v>
                </c:pt>
                <c:pt idx="276">
                  <c:v>496.80000000000217</c:v>
                </c:pt>
                <c:pt idx="277">
                  <c:v>498.60000000000218</c:v>
                </c:pt>
                <c:pt idx="278">
                  <c:v>500.40000000000219</c:v>
                </c:pt>
                <c:pt idx="279">
                  <c:v>502.20000000000221</c:v>
                </c:pt>
                <c:pt idx="280">
                  <c:v>504.00000000000222</c:v>
                </c:pt>
                <c:pt idx="281">
                  <c:v>505.80000000000223</c:v>
                </c:pt>
                <c:pt idx="282">
                  <c:v>507.60000000000224</c:v>
                </c:pt>
                <c:pt idx="283">
                  <c:v>509.40000000000225</c:v>
                </c:pt>
                <c:pt idx="284">
                  <c:v>511.20000000000226</c:v>
                </c:pt>
                <c:pt idx="285">
                  <c:v>513.00000000000227</c:v>
                </c:pt>
                <c:pt idx="286">
                  <c:v>514.80000000000223</c:v>
                </c:pt>
                <c:pt idx="287">
                  <c:v>516.60000000000218</c:v>
                </c:pt>
                <c:pt idx="288">
                  <c:v>518.40000000000214</c:v>
                </c:pt>
                <c:pt idx="289">
                  <c:v>520.20000000000209</c:v>
                </c:pt>
                <c:pt idx="290">
                  <c:v>522.00000000000205</c:v>
                </c:pt>
                <c:pt idx="291">
                  <c:v>523.800000000002</c:v>
                </c:pt>
                <c:pt idx="292">
                  <c:v>525.60000000000196</c:v>
                </c:pt>
                <c:pt idx="293">
                  <c:v>527.40000000000191</c:v>
                </c:pt>
                <c:pt idx="294">
                  <c:v>529.20000000000186</c:v>
                </c:pt>
                <c:pt idx="295">
                  <c:v>531.00000000000182</c:v>
                </c:pt>
                <c:pt idx="296">
                  <c:v>532.80000000000177</c:v>
                </c:pt>
                <c:pt idx="297">
                  <c:v>534.60000000000173</c:v>
                </c:pt>
                <c:pt idx="298">
                  <c:v>536.40000000000168</c:v>
                </c:pt>
                <c:pt idx="299">
                  <c:v>538.20000000000164</c:v>
                </c:pt>
                <c:pt idx="300">
                  <c:v>540.00000000000159</c:v>
                </c:pt>
                <c:pt idx="301">
                  <c:v>541.80000000000155</c:v>
                </c:pt>
                <c:pt idx="302">
                  <c:v>543.6000000000015</c:v>
                </c:pt>
                <c:pt idx="303">
                  <c:v>545.40000000000146</c:v>
                </c:pt>
                <c:pt idx="304">
                  <c:v>547.20000000000141</c:v>
                </c:pt>
                <c:pt idx="305">
                  <c:v>549.00000000000136</c:v>
                </c:pt>
                <c:pt idx="306">
                  <c:v>550.80000000000132</c:v>
                </c:pt>
                <c:pt idx="307">
                  <c:v>552.60000000000127</c:v>
                </c:pt>
                <c:pt idx="308">
                  <c:v>554.40000000000123</c:v>
                </c:pt>
                <c:pt idx="309">
                  <c:v>556.20000000000118</c:v>
                </c:pt>
                <c:pt idx="310">
                  <c:v>558.00000000000114</c:v>
                </c:pt>
                <c:pt idx="311">
                  <c:v>559.80000000000109</c:v>
                </c:pt>
                <c:pt idx="312">
                  <c:v>561.60000000000105</c:v>
                </c:pt>
                <c:pt idx="313">
                  <c:v>563.400000000001</c:v>
                </c:pt>
                <c:pt idx="314">
                  <c:v>565.20000000000095</c:v>
                </c:pt>
                <c:pt idx="315">
                  <c:v>567.00000000000091</c:v>
                </c:pt>
                <c:pt idx="316">
                  <c:v>568.80000000000086</c:v>
                </c:pt>
                <c:pt idx="317">
                  <c:v>570.60000000000082</c:v>
                </c:pt>
                <c:pt idx="318">
                  <c:v>572.40000000000077</c:v>
                </c:pt>
                <c:pt idx="319">
                  <c:v>574.20000000000073</c:v>
                </c:pt>
                <c:pt idx="320">
                  <c:v>576.00000000000068</c:v>
                </c:pt>
                <c:pt idx="321">
                  <c:v>577.80000000000064</c:v>
                </c:pt>
                <c:pt idx="322">
                  <c:v>579.60000000000059</c:v>
                </c:pt>
                <c:pt idx="323">
                  <c:v>581.40000000000055</c:v>
                </c:pt>
                <c:pt idx="324">
                  <c:v>583.2000000000005</c:v>
                </c:pt>
                <c:pt idx="325">
                  <c:v>585.00000000000045</c:v>
                </c:pt>
                <c:pt idx="326">
                  <c:v>586.80000000000041</c:v>
                </c:pt>
                <c:pt idx="327">
                  <c:v>588.60000000000036</c:v>
                </c:pt>
                <c:pt idx="328">
                  <c:v>590.40000000000032</c:v>
                </c:pt>
                <c:pt idx="329">
                  <c:v>592.20000000000027</c:v>
                </c:pt>
                <c:pt idx="330">
                  <c:v>594.00000000000023</c:v>
                </c:pt>
                <c:pt idx="331">
                  <c:v>595.80000000000018</c:v>
                </c:pt>
                <c:pt idx="332">
                  <c:v>597.60000000000014</c:v>
                </c:pt>
                <c:pt idx="333">
                  <c:v>599.40000000000009</c:v>
                </c:pt>
                <c:pt idx="334">
                  <c:v>601.20000000000005</c:v>
                </c:pt>
                <c:pt idx="335">
                  <c:v>603</c:v>
                </c:pt>
                <c:pt idx="336">
                  <c:v>604.79999999999995</c:v>
                </c:pt>
                <c:pt idx="337">
                  <c:v>606.59999999999991</c:v>
                </c:pt>
                <c:pt idx="338">
                  <c:v>608.39999999999986</c:v>
                </c:pt>
                <c:pt idx="339">
                  <c:v>610.19999999999982</c:v>
                </c:pt>
                <c:pt idx="340">
                  <c:v>611.99999999999977</c:v>
                </c:pt>
                <c:pt idx="341">
                  <c:v>613.79999999999973</c:v>
                </c:pt>
                <c:pt idx="342">
                  <c:v>615.59999999999968</c:v>
                </c:pt>
                <c:pt idx="343">
                  <c:v>617.39999999999964</c:v>
                </c:pt>
                <c:pt idx="344">
                  <c:v>619.19999999999959</c:v>
                </c:pt>
                <c:pt idx="345">
                  <c:v>620.99999999999955</c:v>
                </c:pt>
                <c:pt idx="346">
                  <c:v>622.7999999999995</c:v>
                </c:pt>
                <c:pt idx="347">
                  <c:v>624.59999999999945</c:v>
                </c:pt>
                <c:pt idx="348">
                  <c:v>626.39999999999941</c:v>
                </c:pt>
                <c:pt idx="349">
                  <c:v>628.19999999999936</c:v>
                </c:pt>
                <c:pt idx="350">
                  <c:v>629.99999999999932</c:v>
                </c:pt>
                <c:pt idx="351">
                  <c:v>631.79999999999927</c:v>
                </c:pt>
                <c:pt idx="352">
                  <c:v>633.59999999999923</c:v>
                </c:pt>
                <c:pt idx="353">
                  <c:v>635.39999999999918</c:v>
                </c:pt>
                <c:pt idx="354">
                  <c:v>637.19999999999914</c:v>
                </c:pt>
                <c:pt idx="355">
                  <c:v>638.99999999999909</c:v>
                </c:pt>
                <c:pt idx="356">
                  <c:v>640.79999999999905</c:v>
                </c:pt>
                <c:pt idx="357">
                  <c:v>642.599999999999</c:v>
                </c:pt>
                <c:pt idx="358">
                  <c:v>644.39999999999895</c:v>
                </c:pt>
                <c:pt idx="359">
                  <c:v>646.19999999999891</c:v>
                </c:pt>
                <c:pt idx="360">
                  <c:v>647.99999999999886</c:v>
                </c:pt>
                <c:pt idx="361">
                  <c:v>649.79999999999882</c:v>
                </c:pt>
                <c:pt idx="362">
                  <c:v>651.59999999999877</c:v>
                </c:pt>
                <c:pt idx="363">
                  <c:v>653.39999999999873</c:v>
                </c:pt>
                <c:pt idx="364">
                  <c:v>655.19999999999868</c:v>
                </c:pt>
                <c:pt idx="365">
                  <c:v>656.99999999999864</c:v>
                </c:pt>
                <c:pt idx="366">
                  <c:v>658.79999999999859</c:v>
                </c:pt>
                <c:pt idx="367">
                  <c:v>660.59999999999854</c:v>
                </c:pt>
                <c:pt idx="368">
                  <c:v>662.3999999999985</c:v>
                </c:pt>
                <c:pt idx="369">
                  <c:v>664.19999999999845</c:v>
                </c:pt>
                <c:pt idx="370">
                  <c:v>665.99999999999841</c:v>
                </c:pt>
                <c:pt idx="371">
                  <c:v>667.79999999999836</c:v>
                </c:pt>
                <c:pt idx="372">
                  <c:v>669.59999999999832</c:v>
                </c:pt>
                <c:pt idx="373">
                  <c:v>671.39999999999827</c:v>
                </c:pt>
                <c:pt idx="374">
                  <c:v>673.19999999999823</c:v>
                </c:pt>
                <c:pt idx="375">
                  <c:v>674.99999999999818</c:v>
                </c:pt>
                <c:pt idx="376">
                  <c:v>676.79999999999814</c:v>
                </c:pt>
                <c:pt idx="377">
                  <c:v>678.59999999999809</c:v>
                </c:pt>
                <c:pt idx="378">
                  <c:v>680.39999999999804</c:v>
                </c:pt>
                <c:pt idx="379">
                  <c:v>682.199999999998</c:v>
                </c:pt>
                <c:pt idx="380">
                  <c:v>683.99999999999795</c:v>
                </c:pt>
                <c:pt idx="381">
                  <c:v>685.79999999999791</c:v>
                </c:pt>
                <c:pt idx="382">
                  <c:v>687.59999999999786</c:v>
                </c:pt>
                <c:pt idx="383">
                  <c:v>689.39999999999782</c:v>
                </c:pt>
                <c:pt idx="384">
                  <c:v>691.19999999999777</c:v>
                </c:pt>
                <c:pt idx="385">
                  <c:v>692.99999999999773</c:v>
                </c:pt>
                <c:pt idx="386">
                  <c:v>694.79999999999768</c:v>
                </c:pt>
                <c:pt idx="387">
                  <c:v>696.59999999999764</c:v>
                </c:pt>
                <c:pt idx="388">
                  <c:v>698.39999999999759</c:v>
                </c:pt>
                <c:pt idx="389">
                  <c:v>700.19999999999754</c:v>
                </c:pt>
                <c:pt idx="390">
                  <c:v>701.9999999999975</c:v>
                </c:pt>
                <c:pt idx="391">
                  <c:v>703.79999999999745</c:v>
                </c:pt>
                <c:pt idx="392">
                  <c:v>705.59999999999741</c:v>
                </c:pt>
                <c:pt idx="393">
                  <c:v>707.39999999999736</c:v>
                </c:pt>
                <c:pt idx="394">
                  <c:v>709.19999999999732</c:v>
                </c:pt>
                <c:pt idx="395">
                  <c:v>710.99999999999727</c:v>
                </c:pt>
                <c:pt idx="396">
                  <c:v>712.79999999999723</c:v>
                </c:pt>
                <c:pt idx="397">
                  <c:v>714.59999999999718</c:v>
                </c:pt>
                <c:pt idx="398">
                  <c:v>716.39999999999714</c:v>
                </c:pt>
                <c:pt idx="399">
                  <c:v>718.19999999999709</c:v>
                </c:pt>
                <c:pt idx="400">
                  <c:v>719.99999999999704</c:v>
                </c:pt>
                <c:pt idx="401">
                  <c:v>721.799999999997</c:v>
                </c:pt>
                <c:pt idx="402">
                  <c:v>723.59999999999695</c:v>
                </c:pt>
                <c:pt idx="403">
                  <c:v>725.39999999999691</c:v>
                </c:pt>
                <c:pt idx="404">
                  <c:v>727.19999999999686</c:v>
                </c:pt>
                <c:pt idx="405">
                  <c:v>728.99999999999682</c:v>
                </c:pt>
                <c:pt idx="406">
                  <c:v>730.79999999999677</c:v>
                </c:pt>
                <c:pt idx="407">
                  <c:v>732.59999999999673</c:v>
                </c:pt>
                <c:pt idx="408">
                  <c:v>734.39999999999668</c:v>
                </c:pt>
                <c:pt idx="409">
                  <c:v>736.19999999999663</c:v>
                </c:pt>
                <c:pt idx="410">
                  <c:v>737.99999999999659</c:v>
                </c:pt>
                <c:pt idx="411">
                  <c:v>739.79999999999654</c:v>
                </c:pt>
                <c:pt idx="412">
                  <c:v>741.5999999999965</c:v>
                </c:pt>
                <c:pt idx="413">
                  <c:v>743.39999999999645</c:v>
                </c:pt>
                <c:pt idx="414">
                  <c:v>745.19999999999641</c:v>
                </c:pt>
                <c:pt idx="415">
                  <c:v>746.99999999999636</c:v>
                </c:pt>
                <c:pt idx="416">
                  <c:v>748.79999999999632</c:v>
                </c:pt>
                <c:pt idx="417">
                  <c:v>750.59999999999627</c:v>
                </c:pt>
                <c:pt idx="418">
                  <c:v>752.39999999999623</c:v>
                </c:pt>
                <c:pt idx="419">
                  <c:v>754.19999999999618</c:v>
                </c:pt>
                <c:pt idx="420">
                  <c:v>755.99999999999613</c:v>
                </c:pt>
                <c:pt idx="421">
                  <c:v>757.79999999999609</c:v>
                </c:pt>
                <c:pt idx="422">
                  <c:v>759.59999999999604</c:v>
                </c:pt>
                <c:pt idx="423">
                  <c:v>761.399999999996</c:v>
                </c:pt>
                <c:pt idx="424">
                  <c:v>763.19999999999595</c:v>
                </c:pt>
                <c:pt idx="425">
                  <c:v>764.99999999999591</c:v>
                </c:pt>
                <c:pt idx="426">
                  <c:v>766.79999999999586</c:v>
                </c:pt>
                <c:pt idx="427">
                  <c:v>768.59999999999582</c:v>
                </c:pt>
                <c:pt idx="428">
                  <c:v>770.39999999999577</c:v>
                </c:pt>
                <c:pt idx="429">
                  <c:v>772.19999999999573</c:v>
                </c:pt>
                <c:pt idx="430">
                  <c:v>773.99999999999568</c:v>
                </c:pt>
                <c:pt idx="431">
                  <c:v>775.79999999999563</c:v>
                </c:pt>
                <c:pt idx="432">
                  <c:v>777.59999999999559</c:v>
                </c:pt>
                <c:pt idx="433">
                  <c:v>779.39999999999554</c:v>
                </c:pt>
                <c:pt idx="434">
                  <c:v>781.1999999999955</c:v>
                </c:pt>
                <c:pt idx="435">
                  <c:v>782.99999999999545</c:v>
                </c:pt>
                <c:pt idx="436">
                  <c:v>784.79999999999541</c:v>
                </c:pt>
                <c:pt idx="437">
                  <c:v>786.59999999999536</c:v>
                </c:pt>
                <c:pt idx="438">
                  <c:v>788.39999999999532</c:v>
                </c:pt>
                <c:pt idx="439">
                  <c:v>790.19999999999527</c:v>
                </c:pt>
                <c:pt idx="440">
                  <c:v>791.99999999999523</c:v>
                </c:pt>
                <c:pt idx="441">
                  <c:v>793.79999999999518</c:v>
                </c:pt>
                <c:pt idx="442">
                  <c:v>795.59999999999513</c:v>
                </c:pt>
                <c:pt idx="443">
                  <c:v>797.39999999999509</c:v>
                </c:pt>
                <c:pt idx="444">
                  <c:v>799.19999999999504</c:v>
                </c:pt>
                <c:pt idx="445">
                  <c:v>800.999999999995</c:v>
                </c:pt>
                <c:pt idx="446">
                  <c:v>802.79999999999495</c:v>
                </c:pt>
                <c:pt idx="447">
                  <c:v>804.59999999999491</c:v>
                </c:pt>
                <c:pt idx="448">
                  <c:v>806.39999999999486</c:v>
                </c:pt>
                <c:pt idx="449">
                  <c:v>808.19999999999482</c:v>
                </c:pt>
                <c:pt idx="450">
                  <c:v>809.99999999999477</c:v>
                </c:pt>
                <c:pt idx="451">
                  <c:v>811.79999999999472</c:v>
                </c:pt>
                <c:pt idx="452">
                  <c:v>813.59999999999468</c:v>
                </c:pt>
                <c:pt idx="453">
                  <c:v>815.39999999999463</c:v>
                </c:pt>
                <c:pt idx="454">
                  <c:v>817.19999999999459</c:v>
                </c:pt>
                <c:pt idx="455">
                  <c:v>818.99999999999454</c:v>
                </c:pt>
                <c:pt idx="456">
                  <c:v>820.7999999999945</c:v>
                </c:pt>
                <c:pt idx="457">
                  <c:v>822.59999999999445</c:v>
                </c:pt>
                <c:pt idx="458">
                  <c:v>824.39999999999441</c:v>
                </c:pt>
                <c:pt idx="459">
                  <c:v>826.19999999999436</c:v>
                </c:pt>
                <c:pt idx="460">
                  <c:v>827.99999999999432</c:v>
                </c:pt>
                <c:pt idx="461">
                  <c:v>829.79999999999427</c:v>
                </c:pt>
                <c:pt idx="462">
                  <c:v>831.59999999999422</c:v>
                </c:pt>
                <c:pt idx="463">
                  <c:v>833.39999999999418</c:v>
                </c:pt>
                <c:pt idx="464">
                  <c:v>835.19999999999413</c:v>
                </c:pt>
                <c:pt idx="465">
                  <c:v>836.99999999999409</c:v>
                </c:pt>
                <c:pt idx="466">
                  <c:v>838.79999999999404</c:v>
                </c:pt>
                <c:pt idx="467">
                  <c:v>840.599999999994</c:v>
                </c:pt>
                <c:pt idx="468">
                  <c:v>842.39999999999395</c:v>
                </c:pt>
                <c:pt idx="469">
                  <c:v>844.19999999999391</c:v>
                </c:pt>
                <c:pt idx="470">
                  <c:v>845.99999999999386</c:v>
                </c:pt>
                <c:pt idx="471">
                  <c:v>847.79999999999382</c:v>
                </c:pt>
                <c:pt idx="472">
                  <c:v>849.59999999999377</c:v>
                </c:pt>
                <c:pt idx="473">
                  <c:v>851.39999999999372</c:v>
                </c:pt>
                <c:pt idx="474">
                  <c:v>853.19999999999368</c:v>
                </c:pt>
                <c:pt idx="475">
                  <c:v>854.99999999999363</c:v>
                </c:pt>
                <c:pt idx="476">
                  <c:v>856.79999999999359</c:v>
                </c:pt>
                <c:pt idx="477">
                  <c:v>858.59999999999354</c:v>
                </c:pt>
                <c:pt idx="478">
                  <c:v>860.3999999999935</c:v>
                </c:pt>
                <c:pt idx="479">
                  <c:v>862.19999999999345</c:v>
                </c:pt>
                <c:pt idx="480">
                  <c:v>863.99999999999341</c:v>
                </c:pt>
                <c:pt idx="481">
                  <c:v>865.79999999999336</c:v>
                </c:pt>
                <c:pt idx="482">
                  <c:v>867.59999999999332</c:v>
                </c:pt>
                <c:pt idx="483">
                  <c:v>869.39999999999327</c:v>
                </c:pt>
                <c:pt idx="484">
                  <c:v>871.19999999999322</c:v>
                </c:pt>
                <c:pt idx="485">
                  <c:v>872.99999999999318</c:v>
                </c:pt>
                <c:pt idx="486">
                  <c:v>874.79999999999313</c:v>
                </c:pt>
                <c:pt idx="487">
                  <c:v>876.59999999999309</c:v>
                </c:pt>
                <c:pt idx="488">
                  <c:v>878.39999999999304</c:v>
                </c:pt>
                <c:pt idx="489">
                  <c:v>880.199999999993</c:v>
                </c:pt>
                <c:pt idx="490">
                  <c:v>881.99999999999295</c:v>
                </c:pt>
                <c:pt idx="491">
                  <c:v>883.79999999999291</c:v>
                </c:pt>
                <c:pt idx="492">
                  <c:v>885.59999999999286</c:v>
                </c:pt>
                <c:pt idx="493">
                  <c:v>887.39999999999281</c:v>
                </c:pt>
                <c:pt idx="494">
                  <c:v>889.19999999999277</c:v>
                </c:pt>
                <c:pt idx="495">
                  <c:v>890.99999999999272</c:v>
                </c:pt>
                <c:pt idx="496">
                  <c:v>892.79999999999268</c:v>
                </c:pt>
                <c:pt idx="497">
                  <c:v>894.59999999999263</c:v>
                </c:pt>
                <c:pt idx="498">
                  <c:v>896.39999999999259</c:v>
                </c:pt>
                <c:pt idx="499">
                  <c:v>898.19999999999254</c:v>
                </c:pt>
                <c:pt idx="500">
                  <c:v>899.9999999999925</c:v>
                </c:pt>
                <c:pt idx="501">
                  <c:v>901.79999999999245</c:v>
                </c:pt>
                <c:pt idx="502">
                  <c:v>903.59999999999241</c:v>
                </c:pt>
                <c:pt idx="503">
                  <c:v>905.39999999999236</c:v>
                </c:pt>
                <c:pt idx="504">
                  <c:v>907.19999999999231</c:v>
                </c:pt>
                <c:pt idx="505">
                  <c:v>908.99999999999227</c:v>
                </c:pt>
                <c:pt idx="506">
                  <c:v>910.79999999999222</c:v>
                </c:pt>
                <c:pt idx="507">
                  <c:v>912.59999999999218</c:v>
                </c:pt>
                <c:pt idx="508">
                  <c:v>914.39999999999213</c:v>
                </c:pt>
                <c:pt idx="509">
                  <c:v>916.19999999999209</c:v>
                </c:pt>
                <c:pt idx="510">
                  <c:v>917.99999999999204</c:v>
                </c:pt>
                <c:pt idx="511">
                  <c:v>919.799999999992</c:v>
                </c:pt>
                <c:pt idx="512">
                  <c:v>921.59999999999195</c:v>
                </c:pt>
                <c:pt idx="513">
                  <c:v>923.39999999999191</c:v>
                </c:pt>
                <c:pt idx="514">
                  <c:v>925.19999999999186</c:v>
                </c:pt>
                <c:pt idx="515">
                  <c:v>926.99999999999181</c:v>
                </c:pt>
                <c:pt idx="516">
                  <c:v>928.79999999999177</c:v>
                </c:pt>
                <c:pt idx="517">
                  <c:v>930.59999999999172</c:v>
                </c:pt>
                <c:pt idx="518">
                  <c:v>932.39999999999168</c:v>
                </c:pt>
                <c:pt idx="519">
                  <c:v>934.19999999999163</c:v>
                </c:pt>
                <c:pt idx="520">
                  <c:v>935.99999999999159</c:v>
                </c:pt>
                <c:pt idx="521">
                  <c:v>937.79999999999154</c:v>
                </c:pt>
                <c:pt idx="522">
                  <c:v>939.5999999999915</c:v>
                </c:pt>
                <c:pt idx="523">
                  <c:v>941.39999999999145</c:v>
                </c:pt>
                <c:pt idx="524">
                  <c:v>943.19999999999141</c:v>
                </c:pt>
                <c:pt idx="525">
                  <c:v>944.99999999999136</c:v>
                </c:pt>
                <c:pt idx="526">
                  <c:v>946.79999999999131</c:v>
                </c:pt>
                <c:pt idx="527">
                  <c:v>948.59999999999127</c:v>
                </c:pt>
                <c:pt idx="528">
                  <c:v>950.39999999999122</c:v>
                </c:pt>
                <c:pt idx="529">
                  <c:v>952.19999999999118</c:v>
                </c:pt>
                <c:pt idx="530">
                  <c:v>953.99999999999113</c:v>
                </c:pt>
                <c:pt idx="531">
                  <c:v>955.79999999999109</c:v>
                </c:pt>
                <c:pt idx="532">
                  <c:v>957.59999999999104</c:v>
                </c:pt>
                <c:pt idx="533">
                  <c:v>959.399999999991</c:v>
                </c:pt>
                <c:pt idx="534">
                  <c:v>961.19999999999095</c:v>
                </c:pt>
                <c:pt idx="535">
                  <c:v>962.99999999999091</c:v>
                </c:pt>
                <c:pt idx="536">
                  <c:v>964.79999999999086</c:v>
                </c:pt>
                <c:pt idx="537">
                  <c:v>966.59999999999081</c:v>
                </c:pt>
                <c:pt idx="538">
                  <c:v>968.39999999999077</c:v>
                </c:pt>
                <c:pt idx="539">
                  <c:v>970.19999999999072</c:v>
                </c:pt>
                <c:pt idx="540">
                  <c:v>971.99999999999068</c:v>
                </c:pt>
                <c:pt idx="541">
                  <c:v>973.79999999999063</c:v>
                </c:pt>
                <c:pt idx="542">
                  <c:v>975.59999999999059</c:v>
                </c:pt>
                <c:pt idx="543">
                  <c:v>977.39999999999054</c:v>
                </c:pt>
                <c:pt idx="544">
                  <c:v>979.1999999999905</c:v>
                </c:pt>
                <c:pt idx="545">
                  <c:v>980.99999999999045</c:v>
                </c:pt>
                <c:pt idx="546">
                  <c:v>982.7999999999904</c:v>
                </c:pt>
                <c:pt idx="547">
                  <c:v>984.59999999999036</c:v>
                </c:pt>
                <c:pt idx="548">
                  <c:v>986.39999999999031</c:v>
                </c:pt>
                <c:pt idx="549">
                  <c:v>988.19999999999027</c:v>
                </c:pt>
                <c:pt idx="550">
                  <c:v>989.99999999999022</c:v>
                </c:pt>
                <c:pt idx="551">
                  <c:v>991.79999999999018</c:v>
                </c:pt>
                <c:pt idx="552">
                  <c:v>993.59999999999013</c:v>
                </c:pt>
                <c:pt idx="553">
                  <c:v>995.39999999999009</c:v>
                </c:pt>
                <c:pt idx="554">
                  <c:v>997.19999999999004</c:v>
                </c:pt>
                <c:pt idx="555">
                  <c:v>998.99999999999</c:v>
                </c:pt>
                <c:pt idx="556">
                  <c:v>1000.79999999999</c:v>
                </c:pt>
                <c:pt idx="557">
                  <c:v>1002.5999999999899</c:v>
                </c:pt>
                <c:pt idx="558">
                  <c:v>1004.3999999999899</c:v>
                </c:pt>
                <c:pt idx="559">
                  <c:v>1006.1999999999898</c:v>
                </c:pt>
                <c:pt idx="560">
                  <c:v>1007.9999999999898</c:v>
                </c:pt>
                <c:pt idx="561">
                  <c:v>1009.7999999999897</c:v>
                </c:pt>
                <c:pt idx="562">
                  <c:v>1011.5999999999897</c:v>
                </c:pt>
                <c:pt idx="563">
                  <c:v>1013.3999999999896</c:v>
                </c:pt>
                <c:pt idx="564">
                  <c:v>1015.1999999999896</c:v>
                </c:pt>
                <c:pt idx="565">
                  <c:v>1016.9999999999895</c:v>
                </c:pt>
                <c:pt idx="566">
                  <c:v>1018.7999999999895</c:v>
                </c:pt>
                <c:pt idx="567">
                  <c:v>1020.5999999999894</c:v>
                </c:pt>
                <c:pt idx="568">
                  <c:v>1022.3999999999894</c:v>
                </c:pt>
                <c:pt idx="569">
                  <c:v>1024.1999999999894</c:v>
                </c:pt>
                <c:pt idx="570">
                  <c:v>1025.9999999999893</c:v>
                </c:pt>
                <c:pt idx="571">
                  <c:v>1027.7999999999893</c:v>
                </c:pt>
                <c:pt idx="572">
                  <c:v>1029.5999999999892</c:v>
                </c:pt>
                <c:pt idx="573">
                  <c:v>1031.3999999999892</c:v>
                </c:pt>
                <c:pt idx="574">
                  <c:v>1033.1999999999891</c:v>
                </c:pt>
                <c:pt idx="575">
                  <c:v>1034.9999999999891</c:v>
                </c:pt>
                <c:pt idx="576">
                  <c:v>1036.799999999989</c:v>
                </c:pt>
                <c:pt idx="577">
                  <c:v>1038.599999999989</c:v>
                </c:pt>
                <c:pt idx="578">
                  <c:v>1040.3999999999889</c:v>
                </c:pt>
                <c:pt idx="579">
                  <c:v>1042.1999999999889</c:v>
                </c:pt>
                <c:pt idx="580">
                  <c:v>1043.9999999999889</c:v>
                </c:pt>
                <c:pt idx="581">
                  <c:v>1045.7999999999888</c:v>
                </c:pt>
                <c:pt idx="582">
                  <c:v>1047.5999999999888</c:v>
                </c:pt>
                <c:pt idx="583">
                  <c:v>1049.3999999999887</c:v>
                </c:pt>
                <c:pt idx="584">
                  <c:v>1051.1999999999887</c:v>
                </c:pt>
                <c:pt idx="585">
                  <c:v>1052.9999999999886</c:v>
                </c:pt>
                <c:pt idx="586">
                  <c:v>1054.7999999999886</c:v>
                </c:pt>
                <c:pt idx="587">
                  <c:v>1056.5999999999885</c:v>
                </c:pt>
                <c:pt idx="588">
                  <c:v>1058.3999999999885</c:v>
                </c:pt>
                <c:pt idx="589">
                  <c:v>1060.1999999999884</c:v>
                </c:pt>
                <c:pt idx="590">
                  <c:v>1061.9999999999884</c:v>
                </c:pt>
                <c:pt idx="591">
                  <c:v>1063.7999999999884</c:v>
                </c:pt>
                <c:pt idx="592">
                  <c:v>1065.5999999999883</c:v>
                </c:pt>
                <c:pt idx="593">
                  <c:v>1067.3999999999883</c:v>
                </c:pt>
                <c:pt idx="594">
                  <c:v>1069.1999999999882</c:v>
                </c:pt>
                <c:pt idx="595">
                  <c:v>1070.9999999999882</c:v>
                </c:pt>
                <c:pt idx="596">
                  <c:v>1072.7999999999881</c:v>
                </c:pt>
                <c:pt idx="597">
                  <c:v>1074.5999999999881</c:v>
                </c:pt>
                <c:pt idx="598">
                  <c:v>1076.399999999988</c:v>
                </c:pt>
                <c:pt idx="599">
                  <c:v>1078.199999999988</c:v>
                </c:pt>
                <c:pt idx="600">
                  <c:v>1079.9999999999879</c:v>
                </c:pt>
                <c:pt idx="601">
                  <c:v>1081.7999999999879</c:v>
                </c:pt>
                <c:pt idx="602">
                  <c:v>1083.5999999999879</c:v>
                </c:pt>
                <c:pt idx="603">
                  <c:v>1085.3999999999878</c:v>
                </c:pt>
                <c:pt idx="604">
                  <c:v>1087.1999999999878</c:v>
                </c:pt>
                <c:pt idx="605">
                  <c:v>1088.9999999999877</c:v>
                </c:pt>
                <c:pt idx="606">
                  <c:v>1090.7999999999877</c:v>
                </c:pt>
                <c:pt idx="607">
                  <c:v>1092.5999999999876</c:v>
                </c:pt>
                <c:pt idx="608">
                  <c:v>1094.3999999999876</c:v>
                </c:pt>
                <c:pt idx="609">
                  <c:v>1096.1999999999875</c:v>
                </c:pt>
                <c:pt idx="610">
                  <c:v>1097.9999999999875</c:v>
                </c:pt>
                <c:pt idx="611">
                  <c:v>1099.7999999999874</c:v>
                </c:pt>
                <c:pt idx="612">
                  <c:v>1101.5999999999874</c:v>
                </c:pt>
                <c:pt idx="613">
                  <c:v>1103.3999999999874</c:v>
                </c:pt>
                <c:pt idx="614">
                  <c:v>1105.1999999999873</c:v>
                </c:pt>
                <c:pt idx="615">
                  <c:v>1106.9999999999873</c:v>
                </c:pt>
                <c:pt idx="616">
                  <c:v>1108.7999999999872</c:v>
                </c:pt>
                <c:pt idx="617">
                  <c:v>1110.5999999999872</c:v>
                </c:pt>
                <c:pt idx="618">
                  <c:v>1112.3999999999871</c:v>
                </c:pt>
                <c:pt idx="619">
                  <c:v>1114.1999999999871</c:v>
                </c:pt>
                <c:pt idx="620">
                  <c:v>1115.999999999987</c:v>
                </c:pt>
                <c:pt idx="621">
                  <c:v>1117.799999999987</c:v>
                </c:pt>
                <c:pt idx="622">
                  <c:v>1119.5999999999869</c:v>
                </c:pt>
                <c:pt idx="623">
                  <c:v>1121.3999999999869</c:v>
                </c:pt>
                <c:pt idx="624">
                  <c:v>1123.1999999999869</c:v>
                </c:pt>
                <c:pt idx="625">
                  <c:v>1124.9999999999868</c:v>
                </c:pt>
                <c:pt idx="626">
                  <c:v>1126.7999999999868</c:v>
                </c:pt>
                <c:pt idx="627">
                  <c:v>1128.5999999999867</c:v>
                </c:pt>
                <c:pt idx="628">
                  <c:v>1130.3999999999867</c:v>
                </c:pt>
                <c:pt idx="629">
                  <c:v>1132.1999999999866</c:v>
                </c:pt>
                <c:pt idx="630">
                  <c:v>1133.9999999999866</c:v>
                </c:pt>
                <c:pt idx="631">
                  <c:v>1135.7999999999865</c:v>
                </c:pt>
                <c:pt idx="632">
                  <c:v>1137.5999999999865</c:v>
                </c:pt>
                <c:pt idx="633">
                  <c:v>1139.3999999999864</c:v>
                </c:pt>
                <c:pt idx="634">
                  <c:v>1141.1999999999864</c:v>
                </c:pt>
                <c:pt idx="635">
                  <c:v>1142.9999999999864</c:v>
                </c:pt>
                <c:pt idx="636">
                  <c:v>1144.7999999999863</c:v>
                </c:pt>
                <c:pt idx="637">
                  <c:v>1146.5999999999863</c:v>
                </c:pt>
                <c:pt idx="638">
                  <c:v>1148.3999999999862</c:v>
                </c:pt>
                <c:pt idx="639">
                  <c:v>1150.1999999999862</c:v>
                </c:pt>
                <c:pt idx="640">
                  <c:v>1151.9999999999861</c:v>
                </c:pt>
                <c:pt idx="641">
                  <c:v>1153.7999999999861</c:v>
                </c:pt>
                <c:pt idx="642">
                  <c:v>1155.599999999986</c:v>
                </c:pt>
                <c:pt idx="643">
                  <c:v>1157.399999999986</c:v>
                </c:pt>
                <c:pt idx="644">
                  <c:v>1159.1999999999859</c:v>
                </c:pt>
                <c:pt idx="645">
                  <c:v>1160.9999999999859</c:v>
                </c:pt>
                <c:pt idx="646">
                  <c:v>1162.7999999999859</c:v>
                </c:pt>
                <c:pt idx="647">
                  <c:v>1164.5999999999858</c:v>
                </c:pt>
                <c:pt idx="648">
                  <c:v>1166.3999999999858</c:v>
                </c:pt>
                <c:pt idx="649">
                  <c:v>1168.1999999999857</c:v>
                </c:pt>
                <c:pt idx="650">
                  <c:v>1169.9999999999857</c:v>
                </c:pt>
                <c:pt idx="651">
                  <c:v>1171.7999999999856</c:v>
                </c:pt>
                <c:pt idx="652">
                  <c:v>1173.5999999999856</c:v>
                </c:pt>
                <c:pt idx="653">
                  <c:v>1175.3999999999855</c:v>
                </c:pt>
                <c:pt idx="654">
                  <c:v>1177.1999999999855</c:v>
                </c:pt>
                <c:pt idx="655">
                  <c:v>1178.9999999999854</c:v>
                </c:pt>
                <c:pt idx="656">
                  <c:v>1180.7999999999854</c:v>
                </c:pt>
                <c:pt idx="657">
                  <c:v>1182.5999999999854</c:v>
                </c:pt>
                <c:pt idx="658">
                  <c:v>1184.3999999999853</c:v>
                </c:pt>
                <c:pt idx="659">
                  <c:v>1186.1999999999853</c:v>
                </c:pt>
                <c:pt idx="660">
                  <c:v>1187.9999999999852</c:v>
                </c:pt>
                <c:pt idx="661">
                  <c:v>1189.7999999999852</c:v>
                </c:pt>
                <c:pt idx="662">
                  <c:v>1191.5999999999851</c:v>
                </c:pt>
                <c:pt idx="663">
                  <c:v>1193.3999999999851</c:v>
                </c:pt>
                <c:pt idx="664">
                  <c:v>1195.199999999985</c:v>
                </c:pt>
                <c:pt idx="665">
                  <c:v>1196.999999999985</c:v>
                </c:pt>
                <c:pt idx="666">
                  <c:v>1198.7999999999849</c:v>
                </c:pt>
                <c:pt idx="667">
                  <c:v>1200.5999999999849</c:v>
                </c:pt>
                <c:pt idx="668">
                  <c:v>1202.3999999999849</c:v>
                </c:pt>
                <c:pt idx="669">
                  <c:v>1204.1999999999848</c:v>
                </c:pt>
                <c:pt idx="670">
                  <c:v>1205.9999999999848</c:v>
                </c:pt>
                <c:pt idx="671">
                  <c:v>1207.7999999999847</c:v>
                </c:pt>
                <c:pt idx="672">
                  <c:v>1209.5999999999847</c:v>
                </c:pt>
                <c:pt idx="673">
                  <c:v>1211.3999999999846</c:v>
                </c:pt>
                <c:pt idx="674">
                  <c:v>1213.1999999999846</c:v>
                </c:pt>
                <c:pt idx="675">
                  <c:v>1214.9999999999845</c:v>
                </c:pt>
                <c:pt idx="676">
                  <c:v>1216.7999999999845</c:v>
                </c:pt>
                <c:pt idx="677">
                  <c:v>1218.5999999999844</c:v>
                </c:pt>
                <c:pt idx="678">
                  <c:v>1220.3999999999844</c:v>
                </c:pt>
                <c:pt idx="679">
                  <c:v>1222.1999999999844</c:v>
                </c:pt>
                <c:pt idx="680">
                  <c:v>1223.9999999999843</c:v>
                </c:pt>
                <c:pt idx="681">
                  <c:v>1225.7999999999843</c:v>
                </c:pt>
                <c:pt idx="682">
                  <c:v>1227.5999999999842</c:v>
                </c:pt>
                <c:pt idx="683">
                  <c:v>1229.3999999999842</c:v>
                </c:pt>
                <c:pt idx="684">
                  <c:v>1231.1999999999841</c:v>
                </c:pt>
                <c:pt idx="685">
                  <c:v>1232.9999999999841</c:v>
                </c:pt>
                <c:pt idx="686">
                  <c:v>1234.799999999984</c:v>
                </c:pt>
                <c:pt idx="687">
                  <c:v>1236.599999999984</c:v>
                </c:pt>
                <c:pt idx="688">
                  <c:v>1238.3999999999839</c:v>
                </c:pt>
                <c:pt idx="689">
                  <c:v>1240.1999999999839</c:v>
                </c:pt>
                <c:pt idx="690">
                  <c:v>1241.9999999999839</c:v>
                </c:pt>
                <c:pt idx="691">
                  <c:v>1243.7999999999838</c:v>
                </c:pt>
                <c:pt idx="692">
                  <c:v>1245.5999999999838</c:v>
                </c:pt>
                <c:pt idx="693">
                  <c:v>1247.3999999999837</c:v>
                </c:pt>
                <c:pt idx="694">
                  <c:v>1249.1999999999837</c:v>
                </c:pt>
                <c:pt idx="695">
                  <c:v>1250.9999999999836</c:v>
                </c:pt>
                <c:pt idx="696">
                  <c:v>1252.7999999999836</c:v>
                </c:pt>
                <c:pt idx="697">
                  <c:v>1254.5999999999835</c:v>
                </c:pt>
                <c:pt idx="698">
                  <c:v>1256.3999999999835</c:v>
                </c:pt>
                <c:pt idx="699">
                  <c:v>1258.1999999999834</c:v>
                </c:pt>
                <c:pt idx="700">
                  <c:v>1259.9999999999834</c:v>
                </c:pt>
                <c:pt idx="701">
                  <c:v>1261.7999999999834</c:v>
                </c:pt>
                <c:pt idx="702">
                  <c:v>1263.5999999999833</c:v>
                </c:pt>
                <c:pt idx="703">
                  <c:v>1265.3999999999833</c:v>
                </c:pt>
                <c:pt idx="704">
                  <c:v>1267.1999999999832</c:v>
                </c:pt>
                <c:pt idx="705">
                  <c:v>1268.9999999999832</c:v>
                </c:pt>
                <c:pt idx="706">
                  <c:v>1270.7999999999831</c:v>
                </c:pt>
                <c:pt idx="707">
                  <c:v>1272.5999999999831</c:v>
                </c:pt>
                <c:pt idx="708">
                  <c:v>1274.399999999983</c:v>
                </c:pt>
                <c:pt idx="709">
                  <c:v>1276.199999999983</c:v>
                </c:pt>
                <c:pt idx="710">
                  <c:v>1277.9999999999829</c:v>
                </c:pt>
                <c:pt idx="711">
                  <c:v>1279.7999999999829</c:v>
                </c:pt>
                <c:pt idx="712">
                  <c:v>1281.5999999999829</c:v>
                </c:pt>
                <c:pt idx="713">
                  <c:v>1283.3999999999828</c:v>
                </c:pt>
                <c:pt idx="714">
                  <c:v>1285.1999999999828</c:v>
                </c:pt>
                <c:pt idx="715">
                  <c:v>1286.9999999999827</c:v>
                </c:pt>
                <c:pt idx="716">
                  <c:v>1288.7999999999827</c:v>
                </c:pt>
                <c:pt idx="717">
                  <c:v>1290.5999999999826</c:v>
                </c:pt>
                <c:pt idx="718">
                  <c:v>1292.3999999999826</c:v>
                </c:pt>
                <c:pt idx="719">
                  <c:v>1294.1999999999825</c:v>
                </c:pt>
                <c:pt idx="720">
                  <c:v>1295.9999999999825</c:v>
                </c:pt>
                <c:pt idx="721">
                  <c:v>1297.7999999999824</c:v>
                </c:pt>
                <c:pt idx="722">
                  <c:v>1299.5999999999824</c:v>
                </c:pt>
                <c:pt idx="723">
                  <c:v>1301.3999999999824</c:v>
                </c:pt>
                <c:pt idx="724">
                  <c:v>1303.1999999999823</c:v>
                </c:pt>
                <c:pt idx="725">
                  <c:v>1304.9999999999823</c:v>
                </c:pt>
                <c:pt idx="726">
                  <c:v>1306.7999999999822</c:v>
                </c:pt>
                <c:pt idx="727">
                  <c:v>1308.5999999999822</c:v>
                </c:pt>
                <c:pt idx="728">
                  <c:v>1310.3999999999821</c:v>
                </c:pt>
                <c:pt idx="729">
                  <c:v>1312.1999999999821</c:v>
                </c:pt>
                <c:pt idx="730">
                  <c:v>1313.999999999982</c:v>
                </c:pt>
                <c:pt idx="731">
                  <c:v>1315.799999999982</c:v>
                </c:pt>
                <c:pt idx="732">
                  <c:v>1317.5999999999819</c:v>
                </c:pt>
                <c:pt idx="733">
                  <c:v>1319.3999999999819</c:v>
                </c:pt>
                <c:pt idx="734">
                  <c:v>1321.1999999999819</c:v>
                </c:pt>
                <c:pt idx="735">
                  <c:v>1322.9999999999818</c:v>
                </c:pt>
                <c:pt idx="736">
                  <c:v>1324.7999999999818</c:v>
                </c:pt>
                <c:pt idx="737">
                  <c:v>1326.5999999999817</c:v>
                </c:pt>
                <c:pt idx="738">
                  <c:v>1328.3999999999817</c:v>
                </c:pt>
                <c:pt idx="739">
                  <c:v>1330.1999999999816</c:v>
                </c:pt>
                <c:pt idx="740">
                  <c:v>1331.9999999999816</c:v>
                </c:pt>
                <c:pt idx="741">
                  <c:v>1333.7999999999815</c:v>
                </c:pt>
                <c:pt idx="742">
                  <c:v>1335.5999999999815</c:v>
                </c:pt>
                <c:pt idx="743">
                  <c:v>1337.3999999999814</c:v>
                </c:pt>
                <c:pt idx="744">
                  <c:v>1339.1999999999814</c:v>
                </c:pt>
                <c:pt idx="745">
                  <c:v>1340.9999999999814</c:v>
                </c:pt>
                <c:pt idx="746">
                  <c:v>1342.7999999999813</c:v>
                </c:pt>
                <c:pt idx="747">
                  <c:v>1344.5999999999813</c:v>
                </c:pt>
                <c:pt idx="748">
                  <c:v>1346.3999999999812</c:v>
                </c:pt>
                <c:pt idx="749">
                  <c:v>1348.1999999999812</c:v>
                </c:pt>
                <c:pt idx="750">
                  <c:v>1349.9999999999811</c:v>
                </c:pt>
                <c:pt idx="751">
                  <c:v>1351.7999999999811</c:v>
                </c:pt>
                <c:pt idx="752">
                  <c:v>1353.599999999981</c:v>
                </c:pt>
                <c:pt idx="753">
                  <c:v>1355.399999999981</c:v>
                </c:pt>
                <c:pt idx="754">
                  <c:v>1357.1999999999809</c:v>
                </c:pt>
                <c:pt idx="755">
                  <c:v>1358.9999999999809</c:v>
                </c:pt>
                <c:pt idx="756">
                  <c:v>1360.7999999999809</c:v>
                </c:pt>
                <c:pt idx="757">
                  <c:v>1362.5999999999808</c:v>
                </c:pt>
                <c:pt idx="758">
                  <c:v>1364.3999999999808</c:v>
                </c:pt>
                <c:pt idx="759">
                  <c:v>1366.1999999999807</c:v>
                </c:pt>
                <c:pt idx="760">
                  <c:v>1367.9999999999807</c:v>
                </c:pt>
                <c:pt idx="761">
                  <c:v>1369.7999999999806</c:v>
                </c:pt>
                <c:pt idx="762">
                  <c:v>1371.5999999999806</c:v>
                </c:pt>
                <c:pt idx="763">
                  <c:v>1373.3999999999805</c:v>
                </c:pt>
                <c:pt idx="764">
                  <c:v>1375.1999999999805</c:v>
                </c:pt>
                <c:pt idx="765">
                  <c:v>1376.9999999999804</c:v>
                </c:pt>
                <c:pt idx="766">
                  <c:v>1378.7999999999804</c:v>
                </c:pt>
                <c:pt idx="767">
                  <c:v>1380.5999999999804</c:v>
                </c:pt>
                <c:pt idx="768">
                  <c:v>1382.3999999999803</c:v>
                </c:pt>
                <c:pt idx="769">
                  <c:v>1384.1999999999803</c:v>
                </c:pt>
                <c:pt idx="770">
                  <c:v>1385.9999999999802</c:v>
                </c:pt>
                <c:pt idx="771">
                  <c:v>1387.7999999999802</c:v>
                </c:pt>
                <c:pt idx="772">
                  <c:v>1389.5999999999801</c:v>
                </c:pt>
                <c:pt idx="773">
                  <c:v>1391.3999999999801</c:v>
                </c:pt>
                <c:pt idx="774">
                  <c:v>1393.19999999998</c:v>
                </c:pt>
                <c:pt idx="775">
                  <c:v>1394.99999999998</c:v>
                </c:pt>
                <c:pt idx="776">
                  <c:v>1396.7999999999799</c:v>
                </c:pt>
                <c:pt idx="777">
                  <c:v>1398.5999999999799</c:v>
                </c:pt>
                <c:pt idx="778">
                  <c:v>1400.3999999999799</c:v>
                </c:pt>
                <c:pt idx="779">
                  <c:v>1402.1999999999798</c:v>
                </c:pt>
                <c:pt idx="780">
                  <c:v>1403.9999999999798</c:v>
                </c:pt>
                <c:pt idx="781">
                  <c:v>1405.7999999999797</c:v>
                </c:pt>
                <c:pt idx="782">
                  <c:v>1407.5999999999797</c:v>
                </c:pt>
                <c:pt idx="783">
                  <c:v>1409.3999999999796</c:v>
                </c:pt>
                <c:pt idx="784">
                  <c:v>1411.1999999999796</c:v>
                </c:pt>
                <c:pt idx="785">
                  <c:v>1412.9999999999795</c:v>
                </c:pt>
                <c:pt idx="786">
                  <c:v>1414.7999999999795</c:v>
                </c:pt>
                <c:pt idx="787">
                  <c:v>1416.5999999999794</c:v>
                </c:pt>
                <c:pt idx="788">
                  <c:v>1418.3999999999794</c:v>
                </c:pt>
                <c:pt idx="789">
                  <c:v>1420.1999999999794</c:v>
                </c:pt>
                <c:pt idx="790">
                  <c:v>1421.9999999999793</c:v>
                </c:pt>
                <c:pt idx="791">
                  <c:v>1423.7999999999793</c:v>
                </c:pt>
                <c:pt idx="792">
                  <c:v>1425.5999999999792</c:v>
                </c:pt>
                <c:pt idx="793">
                  <c:v>1427.3999999999792</c:v>
                </c:pt>
                <c:pt idx="794">
                  <c:v>1429.1999999999791</c:v>
                </c:pt>
                <c:pt idx="795">
                  <c:v>1430.9999999999791</c:v>
                </c:pt>
                <c:pt idx="796">
                  <c:v>1432.799999999979</c:v>
                </c:pt>
                <c:pt idx="797">
                  <c:v>1434.599999999979</c:v>
                </c:pt>
                <c:pt idx="798">
                  <c:v>1436.3999999999789</c:v>
                </c:pt>
                <c:pt idx="799">
                  <c:v>1438.1999999999789</c:v>
                </c:pt>
                <c:pt idx="800">
                  <c:v>1439.9999999999789</c:v>
                </c:pt>
                <c:pt idx="801">
                  <c:v>1441.7999999999788</c:v>
                </c:pt>
                <c:pt idx="802">
                  <c:v>1443.5999999999788</c:v>
                </c:pt>
                <c:pt idx="803">
                  <c:v>1445.3999999999787</c:v>
                </c:pt>
                <c:pt idx="804">
                  <c:v>1447.1999999999787</c:v>
                </c:pt>
                <c:pt idx="805">
                  <c:v>1448.9999999999786</c:v>
                </c:pt>
                <c:pt idx="806">
                  <c:v>1450.7999999999786</c:v>
                </c:pt>
                <c:pt idx="807">
                  <c:v>1452.5999999999785</c:v>
                </c:pt>
                <c:pt idx="808">
                  <c:v>1454.3999999999785</c:v>
                </c:pt>
                <c:pt idx="809">
                  <c:v>1456.1999999999784</c:v>
                </c:pt>
                <c:pt idx="810">
                  <c:v>1457.9999999999784</c:v>
                </c:pt>
                <c:pt idx="811">
                  <c:v>1459.7999999999784</c:v>
                </c:pt>
                <c:pt idx="812">
                  <c:v>1461.5999999999783</c:v>
                </c:pt>
                <c:pt idx="813">
                  <c:v>1463.3999999999783</c:v>
                </c:pt>
                <c:pt idx="814">
                  <c:v>1465.1999999999782</c:v>
                </c:pt>
                <c:pt idx="815">
                  <c:v>1466.9999999999782</c:v>
                </c:pt>
                <c:pt idx="816">
                  <c:v>1468.7999999999781</c:v>
                </c:pt>
                <c:pt idx="817">
                  <c:v>1470.5999999999781</c:v>
                </c:pt>
                <c:pt idx="818">
                  <c:v>1472.399999999978</c:v>
                </c:pt>
                <c:pt idx="819">
                  <c:v>1474.199999999978</c:v>
                </c:pt>
                <c:pt idx="820">
                  <c:v>1475.9999999999779</c:v>
                </c:pt>
                <c:pt idx="821">
                  <c:v>1477.7999999999779</c:v>
                </c:pt>
                <c:pt idx="822">
                  <c:v>1479.5999999999779</c:v>
                </c:pt>
                <c:pt idx="823">
                  <c:v>1481.3999999999778</c:v>
                </c:pt>
                <c:pt idx="824">
                  <c:v>1483.1999999999778</c:v>
                </c:pt>
                <c:pt idx="825">
                  <c:v>1484.9999999999777</c:v>
                </c:pt>
                <c:pt idx="826">
                  <c:v>1486.7999999999777</c:v>
                </c:pt>
                <c:pt idx="827">
                  <c:v>1488.5999999999776</c:v>
                </c:pt>
                <c:pt idx="828">
                  <c:v>1490.3999999999776</c:v>
                </c:pt>
                <c:pt idx="829">
                  <c:v>1492.1999999999775</c:v>
                </c:pt>
                <c:pt idx="830">
                  <c:v>1493.9999999999775</c:v>
                </c:pt>
                <c:pt idx="831">
                  <c:v>1495.7999999999774</c:v>
                </c:pt>
                <c:pt idx="832">
                  <c:v>1497.5999999999774</c:v>
                </c:pt>
                <c:pt idx="833">
                  <c:v>1499.3999999999774</c:v>
                </c:pt>
                <c:pt idx="834">
                  <c:v>1501.1999999999773</c:v>
                </c:pt>
                <c:pt idx="835">
                  <c:v>1502.9999999999773</c:v>
                </c:pt>
                <c:pt idx="836">
                  <c:v>1504.7999999999772</c:v>
                </c:pt>
                <c:pt idx="837">
                  <c:v>1506.5999999999772</c:v>
                </c:pt>
                <c:pt idx="838">
                  <c:v>1508.3999999999771</c:v>
                </c:pt>
                <c:pt idx="839">
                  <c:v>1510.1999999999771</c:v>
                </c:pt>
                <c:pt idx="840">
                  <c:v>1511.999999999977</c:v>
                </c:pt>
                <c:pt idx="841">
                  <c:v>1513.799999999977</c:v>
                </c:pt>
                <c:pt idx="842">
                  <c:v>1515.5999999999769</c:v>
                </c:pt>
                <c:pt idx="843">
                  <c:v>1517.3999999999769</c:v>
                </c:pt>
                <c:pt idx="844">
                  <c:v>1519.1999999999769</c:v>
                </c:pt>
                <c:pt idx="845">
                  <c:v>1520.9999999999768</c:v>
                </c:pt>
                <c:pt idx="846">
                  <c:v>1522.7999999999768</c:v>
                </c:pt>
                <c:pt idx="847">
                  <c:v>1524.5999999999767</c:v>
                </c:pt>
                <c:pt idx="848">
                  <c:v>1526.3999999999767</c:v>
                </c:pt>
                <c:pt idx="849">
                  <c:v>1528.1999999999766</c:v>
                </c:pt>
                <c:pt idx="850">
                  <c:v>1529.9999999999766</c:v>
                </c:pt>
                <c:pt idx="851">
                  <c:v>1531.7999999999765</c:v>
                </c:pt>
                <c:pt idx="852">
                  <c:v>1533.5999999999765</c:v>
                </c:pt>
                <c:pt idx="853">
                  <c:v>1535.3999999999764</c:v>
                </c:pt>
                <c:pt idx="854">
                  <c:v>1537.1999999999764</c:v>
                </c:pt>
                <c:pt idx="855">
                  <c:v>1538.9999999999764</c:v>
                </c:pt>
                <c:pt idx="856">
                  <c:v>1540.7999999999763</c:v>
                </c:pt>
                <c:pt idx="857">
                  <c:v>1542.5999999999763</c:v>
                </c:pt>
                <c:pt idx="858">
                  <c:v>1544.3999999999762</c:v>
                </c:pt>
                <c:pt idx="859">
                  <c:v>1546.1999999999762</c:v>
                </c:pt>
                <c:pt idx="860">
                  <c:v>1547.9999999999761</c:v>
                </c:pt>
                <c:pt idx="861">
                  <c:v>1549.7999999999761</c:v>
                </c:pt>
                <c:pt idx="862">
                  <c:v>1551.599999999976</c:v>
                </c:pt>
                <c:pt idx="863">
                  <c:v>1553.399999999976</c:v>
                </c:pt>
                <c:pt idx="864">
                  <c:v>1555.1999999999759</c:v>
                </c:pt>
                <c:pt idx="865">
                  <c:v>1556.9999999999759</c:v>
                </c:pt>
                <c:pt idx="866">
                  <c:v>1558.7999999999759</c:v>
                </c:pt>
                <c:pt idx="867">
                  <c:v>1560.5999999999758</c:v>
                </c:pt>
                <c:pt idx="868">
                  <c:v>1562.3999999999758</c:v>
                </c:pt>
                <c:pt idx="869">
                  <c:v>1564.1999999999757</c:v>
                </c:pt>
                <c:pt idx="870">
                  <c:v>1565.9999999999757</c:v>
                </c:pt>
                <c:pt idx="871">
                  <c:v>1567.7999999999756</c:v>
                </c:pt>
                <c:pt idx="872">
                  <c:v>1569.5999999999756</c:v>
                </c:pt>
                <c:pt idx="873">
                  <c:v>1571.3999999999755</c:v>
                </c:pt>
                <c:pt idx="874">
                  <c:v>1573.1999999999755</c:v>
                </c:pt>
                <c:pt idx="875">
                  <c:v>1574.9999999999754</c:v>
                </c:pt>
                <c:pt idx="876">
                  <c:v>1576.7999999999754</c:v>
                </c:pt>
                <c:pt idx="877">
                  <c:v>1578.5999999999754</c:v>
                </c:pt>
                <c:pt idx="878">
                  <c:v>1580.3999999999753</c:v>
                </c:pt>
                <c:pt idx="879">
                  <c:v>1582.1999999999753</c:v>
                </c:pt>
                <c:pt idx="880">
                  <c:v>1583.9999999999752</c:v>
                </c:pt>
                <c:pt idx="881">
                  <c:v>1585.7999999999752</c:v>
                </c:pt>
                <c:pt idx="882">
                  <c:v>1587.5999999999751</c:v>
                </c:pt>
                <c:pt idx="883">
                  <c:v>1589.3999999999751</c:v>
                </c:pt>
                <c:pt idx="884">
                  <c:v>1591.199999999975</c:v>
                </c:pt>
                <c:pt idx="885">
                  <c:v>1592.999999999975</c:v>
                </c:pt>
                <c:pt idx="886">
                  <c:v>1594.7999999999749</c:v>
                </c:pt>
                <c:pt idx="887">
                  <c:v>1596.5999999999749</c:v>
                </c:pt>
                <c:pt idx="888">
                  <c:v>1598.3999999999749</c:v>
                </c:pt>
                <c:pt idx="889">
                  <c:v>1600.1999999999748</c:v>
                </c:pt>
                <c:pt idx="890">
                  <c:v>1601.9999999999748</c:v>
                </c:pt>
                <c:pt idx="891">
                  <c:v>1603.7999999999747</c:v>
                </c:pt>
                <c:pt idx="892">
                  <c:v>1605.5999999999747</c:v>
                </c:pt>
                <c:pt idx="893">
                  <c:v>1607.3999999999746</c:v>
                </c:pt>
                <c:pt idx="894">
                  <c:v>1609.1999999999746</c:v>
                </c:pt>
                <c:pt idx="895">
                  <c:v>1610.9999999999745</c:v>
                </c:pt>
                <c:pt idx="896">
                  <c:v>1612.7999999999745</c:v>
                </c:pt>
                <c:pt idx="897">
                  <c:v>1614.5999999999744</c:v>
                </c:pt>
                <c:pt idx="898">
                  <c:v>1616.3999999999744</c:v>
                </c:pt>
                <c:pt idx="899">
                  <c:v>1618.1999999999744</c:v>
                </c:pt>
                <c:pt idx="900">
                  <c:v>1619.9999999999743</c:v>
                </c:pt>
                <c:pt idx="901">
                  <c:v>1621.7999999999743</c:v>
                </c:pt>
                <c:pt idx="902">
                  <c:v>1623.5999999999742</c:v>
                </c:pt>
                <c:pt idx="903">
                  <c:v>1625.3999999999742</c:v>
                </c:pt>
                <c:pt idx="904">
                  <c:v>1627.1999999999741</c:v>
                </c:pt>
                <c:pt idx="905">
                  <c:v>1628.9999999999741</c:v>
                </c:pt>
                <c:pt idx="906">
                  <c:v>1630.799999999974</c:v>
                </c:pt>
                <c:pt idx="907">
                  <c:v>1632.599999999974</c:v>
                </c:pt>
                <c:pt idx="908">
                  <c:v>1634.3999999999739</c:v>
                </c:pt>
                <c:pt idx="909">
                  <c:v>1636.1999999999739</c:v>
                </c:pt>
                <c:pt idx="910">
                  <c:v>1637.9999999999739</c:v>
                </c:pt>
                <c:pt idx="911">
                  <c:v>1639.7999999999738</c:v>
                </c:pt>
                <c:pt idx="912">
                  <c:v>1641.5999999999738</c:v>
                </c:pt>
                <c:pt idx="913">
                  <c:v>1643.3999999999737</c:v>
                </c:pt>
                <c:pt idx="914">
                  <c:v>1645.1999999999737</c:v>
                </c:pt>
                <c:pt idx="915">
                  <c:v>1646.9999999999736</c:v>
                </c:pt>
                <c:pt idx="916">
                  <c:v>1648.7999999999736</c:v>
                </c:pt>
                <c:pt idx="917">
                  <c:v>1650.5999999999735</c:v>
                </c:pt>
                <c:pt idx="918">
                  <c:v>1652.3999999999735</c:v>
                </c:pt>
                <c:pt idx="919">
                  <c:v>1654.1999999999734</c:v>
                </c:pt>
                <c:pt idx="920">
                  <c:v>1655.9999999999734</c:v>
                </c:pt>
                <c:pt idx="921">
                  <c:v>1657.7999999999734</c:v>
                </c:pt>
                <c:pt idx="922">
                  <c:v>1659.5999999999733</c:v>
                </c:pt>
                <c:pt idx="923">
                  <c:v>1661.3999999999733</c:v>
                </c:pt>
                <c:pt idx="924">
                  <c:v>1663.1999999999732</c:v>
                </c:pt>
                <c:pt idx="925">
                  <c:v>1664.9999999999732</c:v>
                </c:pt>
                <c:pt idx="926">
                  <c:v>1666.7999999999731</c:v>
                </c:pt>
                <c:pt idx="927">
                  <c:v>1668.5999999999731</c:v>
                </c:pt>
                <c:pt idx="928">
                  <c:v>1670.399999999973</c:v>
                </c:pt>
                <c:pt idx="929">
                  <c:v>1672.199999999973</c:v>
                </c:pt>
                <c:pt idx="930">
                  <c:v>1673.9999999999729</c:v>
                </c:pt>
                <c:pt idx="931">
                  <c:v>1675.7999999999729</c:v>
                </c:pt>
                <c:pt idx="932">
                  <c:v>1677.5999999999729</c:v>
                </c:pt>
                <c:pt idx="933">
                  <c:v>1679.3999999999728</c:v>
                </c:pt>
                <c:pt idx="934">
                  <c:v>1681.1999999999728</c:v>
                </c:pt>
                <c:pt idx="935">
                  <c:v>1682.9999999999727</c:v>
                </c:pt>
                <c:pt idx="936">
                  <c:v>1684.7999999999727</c:v>
                </c:pt>
                <c:pt idx="937">
                  <c:v>1686.5999999999726</c:v>
                </c:pt>
                <c:pt idx="938">
                  <c:v>1688.3999999999726</c:v>
                </c:pt>
                <c:pt idx="939">
                  <c:v>1690.1999999999725</c:v>
                </c:pt>
                <c:pt idx="940">
                  <c:v>1691.9999999999725</c:v>
                </c:pt>
                <c:pt idx="941">
                  <c:v>1693.7999999999724</c:v>
                </c:pt>
                <c:pt idx="942">
                  <c:v>1695.5999999999724</c:v>
                </c:pt>
                <c:pt idx="943">
                  <c:v>1697.3999999999724</c:v>
                </c:pt>
                <c:pt idx="944">
                  <c:v>1699.1999999999723</c:v>
                </c:pt>
                <c:pt idx="945">
                  <c:v>1700.9999999999723</c:v>
                </c:pt>
                <c:pt idx="946">
                  <c:v>1702.7999999999722</c:v>
                </c:pt>
                <c:pt idx="947">
                  <c:v>1704.5999999999722</c:v>
                </c:pt>
                <c:pt idx="948">
                  <c:v>1706.3999999999721</c:v>
                </c:pt>
                <c:pt idx="949">
                  <c:v>1708.1999999999721</c:v>
                </c:pt>
                <c:pt idx="950">
                  <c:v>1709.999999999972</c:v>
                </c:pt>
                <c:pt idx="951">
                  <c:v>1711.799999999972</c:v>
                </c:pt>
                <c:pt idx="952">
                  <c:v>1713.5999999999719</c:v>
                </c:pt>
                <c:pt idx="953">
                  <c:v>1715.3999999999719</c:v>
                </c:pt>
                <c:pt idx="954">
                  <c:v>1717.1999999999719</c:v>
                </c:pt>
                <c:pt idx="955">
                  <c:v>1718.9999999999718</c:v>
                </c:pt>
                <c:pt idx="956">
                  <c:v>1720.7999999999718</c:v>
                </c:pt>
                <c:pt idx="957">
                  <c:v>1722.5999999999717</c:v>
                </c:pt>
                <c:pt idx="958">
                  <c:v>1724.3999999999717</c:v>
                </c:pt>
                <c:pt idx="959">
                  <c:v>1726.1999999999716</c:v>
                </c:pt>
                <c:pt idx="960">
                  <c:v>1727.9999999999716</c:v>
                </c:pt>
                <c:pt idx="961">
                  <c:v>1729.7999999999715</c:v>
                </c:pt>
                <c:pt idx="962">
                  <c:v>1731.5999999999715</c:v>
                </c:pt>
                <c:pt idx="963">
                  <c:v>1733.3999999999714</c:v>
                </c:pt>
                <c:pt idx="964">
                  <c:v>1735.1999999999714</c:v>
                </c:pt>
                <c:pt idx="965">
                  <c:v>1736.9999999999714</c:v>
                </c:pt>
                <c:pt idx="966">
                  <c:v>1738.7999999999713</c:v>
                </c:pt>
                <c:pt idx="967">
                  <c:v>1740.5999999999713</c:v>
                </c:pt>
                <c:pt idx="968">
                  <c:v>1742.3999999999712</c:v>
                </c:pt>
                <c:pt idx="969">
                  <c:v>1744.1999999999712</c:v>
                </c:pt>
                <c:pt idx="970">
                  <c:v>1745.9999999999711</c:v>
                </c:pt>
                <c:pt idx="971">
                  <c:v>1747.7999999999711</c:v>
                </c:pt>
                <c:pt idx="972">
                  <c:v>1749.599999999971</c:v>
                </c:pt>
                <c:pt idx="973">
                  <c:v>1751.399999999971</c:v>
                </c:pt>
                <c:pt idx="974">
                  <c:v>1753.1999999999709</c:v>
                </c:pt>
                <c:pt idx="975">
                  <c:v>1754.9999999999709</c:v>
                </c:pt>
                <c:pt idx="976">
                  <c:v>1756.7999999999709</c:v>
                </c:pt>
                <c:pt idx="977">
                  <c:v>1758.5999999999708</c:v>
                </c:pt>
                <c:pt idx="978">
                  <c:v>1760.3999999999708</c:v>
                </c:pt>
                <c:pt idx="979">
                  <c:v>1762.1999999999707</c:v>
                </c:pt>
                <c:pt idx="980">
                  <c:v>1763.9999999999707</c:v>
                </c:pt>
                <c:pt idx="981">
                  <c:v>1765.7999999999706</c:v>
                </c:pt>
                <c:pt idx="982">
                  <c:v>1767.5999999999706</c:v>
                </c:pt>
                <c:pt idx="983">
                  <c:v>1769.3999999999705</c:v>
                </c:pt>
                <c:pt idx="984">
                  <c:v>1771.1999999999705</c:v>
                </c:pt>
                <c:pt idx="985">
                  <c:v>1772.9999999999704</c:v>
                </c:pt>
                <c:pt idx="986">
                  <c:v>1774.7999999999704</c:v>
                </c:pt>
                <c:pt idx="987">
                  <c:v>1776.5999999999704</c:v>
                </c:pt>
                <c:pt idx="988">
                  <c:v>1778.3999999999703</c:v>
                </c:pt>
                <c:pt idx="989">
                  <c:v>1780.1999999999703</c:v>
                </c:pt>
                <c:pt idx="990">
                  <c:v>1781.9999999999702</c:v>
                </c:pt>
                <c:pt idx="991">
                  <c:v>1783.7999999999702</c:v>
                </c:pt>
                <c:pt idx="992">
                  <c:v>1785.5999999999701</c:v>
                </c:pt>
                <c:pt idx="993">
                  <c:v>1787.3999999999701</c:v>
                </c:pt>
                <c:pt idx="994">
                  <c:v>1789.19999999997</c:v>
                </c:pt>
                <c:pt idx="995">
                  <c:v>1790.99999999997</c:v>
                </c:pt>
                <c:pt idx="996">
                  <c:v>1792.7999999999699</c:v>
                </c:pt>
                <c:pt idx="997">
                  <c:v>1794.5999999999699</c:v>
                </c:pt>
                <c:pt idx="998">
                  <c:v>1796.3999999999699</c:v>
                </c:pt>
                <c:pt idx="999">
                  <c:v>1798.1999999999698</c:v>
                </c:pt>
                <c:pt idx="1000">
                  <c:v>1799.9999999999698</c:v>
                </c:pt>
              </c:numCache>
            </c:numRef>
          </c:cat>
          <c:val>
            <c:numRef>
              <c:f>Calcs!$I$1:$I$1001</c:f>
              <c:numCache>
                <c:formatCode>0.0</c:formatCode>
                <c:ptCount val="1001"/>
                <c:pt idx="0">
                  <c:v>40</c:v>
                </c:pt>
                <c:pt idx="1">
                  <c:v>41.242219950611855</c:v>
                </c:pt>
                <c:pt idx="2">
                  <c:v>42.469008797166737</c:v>
                </c:pt>
                <c:pt idx="3">
                  <c:v>43.680558227917821</c:v>
                </c:pt>
                <c:pt idx="4">
                  <c:v>44.877057549928601</c:v>
                </c:pt>
                <c:pt idx="5">
                  <c:v>46.058693718652421</c:v>
                </c:pt>
                <c:pt idx="6">
                  <c:v>47.225651367144714</c:v>
                </c:pt>
                <c:pt idx="7">
                  <c:v>48.378112834912244</c:v>
                </c:pt>
                <c:pt idx="8">
                  <c:v>49.516258196404053</c:v>
                </c:pt>
                <c:pt idx="9">
                  <c:v>50.640265289148431</c:v>
                </c:pt>
                <c:pt idx="10">
                  <c:v>51.750309741540462</c:v>
                </c:pt>
                <c:pt idx="11">
                  <c:v>52.846565000284215</c:v>
                </c:pt>
                <c:pt idx="12">
                  <c:v>53.929202357494219</c:v>
                </c:pt>
                <c:pt idx="13">
                  <c:v>54.99839097746019</c:v>
                </c:pt>
                <c:pt idx="14">
                  <c:v>56.054297923079261</c:v>
                </c:pt>
                <c:pt idx="15">
                  <c:v>57.097088181959975</c:v>
                </c:pt>
                <c:pt idx="16">
                  <c:v>58.126924692201818</c:v>
                </c:pt>
                <c:pt idx="17">
                  <c:v>59.143968367854754</c:v>
                </c:pt>
                <c:pt idx="18">
                  <c:v>60.14837812406229</c:v>
                </c:pt>
                <c:pt idx="19">
                  <c:v>61.140310901892335</c:v>
                </c:pt>
                <c:pt idx="20">
                  <c:v>62.119921692859513</c:v>
                </c:pt>
                <c:pt idx="21">
                  <c:v>63.087363563142944</c:v>
                </c:pt>
                <c:pt idx="22">
                  <c:v>64.042787677503156</c:v>
                </c:pt>
                <c:pt idx="23">
                  <c:v>64.986343322901803</c:v>
                </c:pt>
                <c:pt idx="24">
                  <c:v>65.918177931828211</c:v>
                </c:pt>
                <c:pt idx="25">
                  <c:v>66.838437105335814</c:v>
                </c:pt>
                <c:pt idx="26">
                  <c:v>67.747264635792774</c:v>
                </c:pt>
                <c:pt idx="27">
                  <c:v>68.644802529349747</c:v>
                </c:pt>
                <c:pt idx="28">
                  <c:v>69.531191028128646</c:v>
                </c:pt>
                <c:pt idx="29">
                  <c:v>70.406568632135787</c:v>
                </c:pt>
                <c:pt idx="30">
                  <c:v>71.271072120902772</c:v>
                </c:pt>
                <c:pt idx="31">
                  <c:v>72.124836574858548</c:v>
                </c:pt>
                <c:pt idx="32">
                  <c:v>72.967995396436066</c:v>
                </c:pt>
                <c:pt idx="33">
                  <c:v>73.800680330916592</c:v>
                </c:pt>
                <c:pt idx="34">
                  <c:v>74.623021487015251</c:v>
                </c:pt>
                <c:pt idx="35">
                  <c:v>75.435147357210781</c:v>
                </c:pt>
                <c:pt idx="36">
                  <c:v>76.237184837822639</c:v>
                </c:pt>
                <c:pt idx="37">
                  <c:v>77.029259248838969</c:v>
                </c:pt>
                <c:pt idx="38">
                  <c:v>77.811494353497963</c:v>
                </c:pt>
                <c:pt idx="39">
                  <c:v>78.584012377626195</c:v>
                </c:pt>
                <c:pt idx="40">
                  <c:v>79.346934028736626</c:v>
                </c:pt>
                <c:pt idx="41">
                  <c:v>80.100378514889428</c:v>
                </c:pt>
                <c:pt idx="42">
                  <c:v>80.84446356331847</c:v>
                </c:pt>
                <c:pt idx="43">
                  <c:v>81.579305438826395</c:v>
                </c:pt>
                <c:pt idx="44">
                  <c:v>82.305018961951305</c:v>
                </c:pt>
                <c:pt idx="45">
                  <c:v>83.021717526907679</c:v>
                </c:pt>
                <c:pt idx="46">
                  <c:v>83.729513119304414</c:v>
                </c:pt>
                <c:pt idx="47">
                  <c:v>84.428516333642833</c:v>
                </c:pt>
                <c:pt idx="48">
                  <c:v>85.118836390597323</c:v>
                </c:pt>
                <c:pt idx="49">
                  <c:v>85.800581154081257</c:v>
                </c:pt>
                <c:pt idx="50">
                  <c:v>86.473857148100947</c:v>
                </c:pt>
                <c:pt idx="51">
                  <c:v>87.138769573400239</c:v>
                </c:pt>
                <c:pt idx="52">
                  <c:v>87.795422323898364</c:v>
                </c:pt>
                <c:pt idx="53">
                  <c:v>88.443918002923567</c:v>
                </c:pt>
                <c:pt idx="54">
                  <c:v>89.084357939245052</c:v>
                </c:pt>
                <c:pt idx="55">
                  <c:v>89.716842202905866</c:v>
                </c:pt>
                <c:pt idx="56">
                  <c:v>90.341469620859016</c:v>
                </c:pt>
                <c:pt idx="57">
                  <c:v>90.958337792409338</c:v>
                </c:pt>
                <c:pt idx="58">
                  <c:v>91.567543104463724</c:v>
                </c:pt>
                <c:pt idx="59">
                  <c:v>92.169180746591564</c:v>
                </c:pt>
                <c:pt idx="60">
                  <c:v>92.763344725898492</c:v>
                </c:pt>
                <c:pt idx="61">
                  <c:v>93.350127881715125</c:v>
                </c:pt>
                <c:pt idx="62">
                  <c:v>93.929621900103371</c:v>
                </c:pt>
                <c:pt idx="63">
                  <c:v>94.501917328182614</c:v>
                </c:pt>
                <c:pt idx="64">
                  <c:v>95.067103588277803</c:v>
                </c:pt>
                <c:pt idx="65">
                  <c:v>95.625268991891971</c:v>
                </c:pt>
                <c:pt idx="66">
                  <c:v>96.176500753505053</c:v>
                </c:pt>
                <c:pt idx="67">
                  <c:v>96.720885004201222</c:v>
                </c:pt>
                <c:pt idx="68">
                  <c:v>97.258506805127297</c:v>
                </c:pt>
                <c:pt idx="69">
                  <c:v>97.789450160783403</c:v>
                </c:pt>
                <c:pt idx="70">
                  <c:v>98.313798032149109</c:v>
                </c:pt>
                <c:pt idx="71">
                  <c:v>98.831632349646114</c:v>
                </c:pt>
                <c:pt idx="72">
                  <c:v>99.343034025940057</c:v>
                </c:pt>
                <c:pt idx="73">
                  <c:v>99.848082968583299</c:v>
                </c:pt>
                <c:pt idx="74">
                  <c:v>100.3468580925007</c:v>
                </c:pt>
                <c:pt idx="75">
                  <c:v>100.83943733232007</c:v>
                </c:pt>
                <c:pt idx="76">
                  <c:v>101.32589765454986</c:v>
                </c:pt>
                <c:pt idx="77">
                  <c:v>101.80631506960508</c:v>
                </c:pt>
                <c:pt idx="78">
                  <c:v>102.28076464368428</c:v>
                </c:pt>
                <c:pt idx="79">
                  <c:v>102.74932051049868</c:v>
                </c:pt>
                <c:pt idx="80">
                  <c:v>103.21205588285574</c:v>
                </c:pt>
                <c:pt idx="81">
                  <c:v>103.66904306409887</c:v>
                </c:pt>
                <c:pt idx="82">
                  <c:v>104.12035345940484</c:v>
                </c:pt>
                <c:pt idx="83">
                  <c:v>104.56605758694113</c:v>
                </c:pt>
                <c:pt idx="84">
                  <c:v>105.00622508888445</c:v>
                </c:pt>
                <c:pt idx="85">
                  <c:v>105.44092474230254</c:v>
                </c:pt>
                <c:pt idx="86">
                  <c:v>105.87022446990063</c:v>
                </c:pt>
                <c:pt idx="87">
                  <c:v>106.29419135063456</c:v>
                </c:pt>
                <c:pt idx="88">
                  <c:v>106.71289163019205</c:v>
                </c:pt>
                <c:pt idx="89">
                  <c:v>107.12639073134361</c:v>
                </c:pt>
                <c:pt idx="90">
                  <c:v>107.53475326416505</c:v>
                </c:pt>
                <c:pt idx="91">
                  <c:v>107.93804303613294</c:v>
                </c:pt>
                <c:pt idx="92">
                  <c:v>108.33632306209469</c:v>
                </c:pt>
                <c:pt idx="93">
                  <c:v>108.72965557411463</c:v>
                </c:pt>
                <c:pt idx="94">
                  <c:v>109.11810203119803</c:v>
                </c:pt>
                <c:pt idx="95">
                  <c:v>109.5017231288941</c:v>
                </c:pt>
                <c:pt idx="96">
                  <c:v>109.88057880877982</c:v>
                </c:pt>
                <c:pt idx="97">
                  <c:v>110.25472826782597</c:v>
                </c:pt>
                <c:pt idx="98">
                  <c:v>110.62422996764674</c:v>
                </c:pt>
                <c:pt idx="99">
                  <c:v>110.9891416436345</c:v>
                </c:pt>
                <c:pt idx="100">
                  <c:v>111.34952031398103</c:v>
                </c:pt>
                <c:pt idx="101">
                  <c:v>111.70542228858675</c:v>
                </c:pt>
                <c:pt idx="102">
                  <c:v>112.0569031778593</c:v>
                </c:pt>
                <c:pt idx="103">
                  <c:v>112.40401790140272</c:v>
                </c:pt>
                <c:pt idx="104">
                  <c:v>112.74682069659879</c:v>
                </c:pt>
                <c:pt idx="105">
                  <c:v>113.08536512708166</c:v>
                </c:pt>
                <c:pt idx="106">
                  <c:v>113.41970409110739</c:v>
                </c:pt>
                <c:pt idx="107">
                  <c:v>113.74988982981931</c:v>
                </c:pt>
                <c:pt idx="108">
                  <c:v>114.0759739354109</c:v>
                </c:pt>
                <c:pt idx="109">
                  <c:v>114.39800735918705</c:v>
                </c:pt>
                <c:pt idx="110">
                  <c:v>114.7160404195254</c:v>
                </c:pt>
                <c:pt idx="111">
                  <c:v>115.0301228097387</c:v>
                </c:pt>
                <c:pt idx="112">
                  <c:v>115.34030360583941</c:v>
                </c:pt>
                <c:pt idx="113">
                  <c:v>115.64663127420799</c:v>
                </c:pt>
                <c:pt idx="114">
                  <c:v>115.94915367916583</c:v>
                </c:pt>
                <c:pt idx="115">
                  <c:v>116.24791809045425</c:v>
                </c:pt>
                <c:pt idx="116">
                  <c:v>116.54297119062029</c:v>
                </c:pt>
                <c:pt idx="117">
                  <c:v>116.83435908231118</c:v>
                </c:pt>
                <c:pt idx="118">
                  <c:v>117.12212729547781</c:v>
                </c:pt>
                <c:pt idx="119">
                  <c:v>117.40632079448898</c:v>
                </c:pt>
                <c:pt idx="120">
                  <c:v>117.68698398515707</c:v>
                </c:pt>
                <c:pt idx="121">
                  <c:v>117.96416072167668</c:v>
                </c:pt>
                <c:pt idx="122">
                  <c:v>118.23789431347677</c:v>
                </c:pt>
                <c:pt idx="123">
                  <c:v>118.50822753198801</c:v>
                </c:pt>
                <c:pt idx="124">
                  <c:v>118.77520261732576</c:v>
                </c:pt>
                <c:pt idx="125">
                  <c:v>119.03886128489029</c:v>
                </c:pt>
                <c:pt idx="126">
                  <c:v>119.29924473188481</c:v>
                </c:pt>
                <c:pt idx="127">
                  <c:v>119.55639364375267</c:v>
                </c:pt>
                <c:pt idx="128">
                  <c:v>119.81034820053453</c:v>
                </c:pt>
                <c:pt idx="129">
                  <c:v>120.06114808314655</c:v>
                </c:pt>
                <c:pt idx="130">
                  <c:v>120.30883247958067</c:v>
                </c:pt>
                <c:pt idx="131">
                  <c:v>120.55344009102771</c:v>
                </c:pt>
                <c:pt idx="132">
                  <c:v>120.79500913792465</c:v>
                </c:pt>
                <c:pt idx="133">
                  <c:v>121.03357736592655</c:v>
                </c:pt>
                <c:pt idx="134">
                  <c:v>121.26918205180436</c:v>
                </c:pt>
                <c:pt idx="135">
                  <c:v>121.50186000926965</c:v>
                </c:pt>
                <c:pt idx="136">
                  <c:v>121.73164759472661</c:v>
                </c:pt>
                <c:pt idx="137">
                  <c:v>121.95858071295299</c:v>
                </c:pt>
                <c:pt idx="138">
                  <c:v>122.18269482271023</c:v>
                </c:pt>
                <c:pt idx="139">
                  <c:v>122.40402494228393</c:v>
                </c:pt>
                <c:pt idx="140">
                  <c:v>122.62260565495556</c:v>
                </c:pt>
                <c:pt idx="141">
                  <c:v>122.8384711144062</c:v>
                </c:pt>
                <c:pt idx="142">
                  <c:v>123.05165505005307</c:v>
                </c:pt>
                <c:pt idx="143">
                  <c:v>123.26219077231983</c:v>
                </c:pt>
                <c:pt idx="144">
                  <c:v>123.47011117784142</c:v>
                </c:pt>
                <c:pt idx="145">
                  <c:v>123.67544875460425</c:v>
                </c:pt>
                <c:pt idx="146">
                  <c:v>123.8782355870224</c:v>
                </c:pt>
                <c:pt idx="147">
                  <c:v>124.07850336095105</c:v>
                </c:pt>
                <c:pt idx="148">
                  <c:v>124.27628336863732</c:v>
                </c:pt>
                <c:pt idx="149">
                  <c:v>124.47160651360979</c:v>
                </c:pt>
                <c:pt idx="150">
                  <c:v>124.66450331550723</c:v>
                </c:pt>
                <c:pt idx="151">
                  <c:v>124.85500391484743</c:v>
                </c:pt>
                <c:pt idx="152">
                  <c:v>125.04313807773659</c:v>
                </c:pt>
                <c:pt idx="153">
                  <c:v>125.2289352005204</c:v>
                </c:pt>
                <c:pt idx="154">
                  <c:v>125.41242431437735</c:v>
                </c:pt>
                <c:pt idx="155">
                  <c:v>125.59363408985476</c:v>
                </c:pt>
                <c:pt idx="156">
                  <c:v>125.77259284134873</c:v>
                </c:pt>
                <c:pt idx="157">
                  <c:v>125.94932853152827</c:v>
                </c:pt>
                <c:pt idx="158">
                  <c:v>126.12386877570457</c:v>
                </c:pt>
                <c:pt idx="159">
                  <c:v>126.29624084614584</c:v>
                </c:pt>
                <c:pt idx="160">
                  <c:v>126.46647167633881</c:v>
                </c:pt>
                <c:pt idx="161">
                  <c:v>126.63458786519705</c:v>
                </c:pt>
                <c:pt idx="162">
                  <c:v>126.80061568121707</c:v>
                </c:pt>
                <c:pt idx="163">
                  <c:v>126.96458106658291</c:v>
                </c:pt>
                <c:pt idx="164">
                  <c:v>127.12650964121966</c:v>
                </c:pt>
                <c:pt idx="165">
                  <c:v>127.28642670679652</c:v>
                </c:pt>
                <c:pt idx="166">
                  <c:v>127.44435725068035</c:v>
                </c:pt>
                <c:pt idx="167">
                  <c:v>127.60032594983997</c:v>
                </c:pt>
                <c:pt idx="168">
                  <c:v>127.75435717470189</c:v>
                </c:pt>
                <c:pt idx="169">
                  <c:v>127.90647499295841</c:v>
                </c:pt>
                <c:pt idx="170">
                  <c:v>128.05670317332812</c:v>
                </c:pt>
                <c:pt idx="171">
                  <c:v>128.20506518926982</c:v>
                </c:pt>
                <c:pt idx="172">
                  <c:v>128.35158422265039</c:v>
                </c:pt>
                <c:pt idx="173">
                  <c:v>128.49628316736684</c:v>
                </c:pt>
                <c:pt idx="174">
                  <c:v>128.6391846329237</c:v>
                </c:pt>
                <c:pt idx="175">
                  <c:v>128.78031094796569</c:v>
                </c:pt>
                <c:pt idx="176">
                  <c:v>128.9196841637667</c:v>
                </c:pt>
                <c:pt idx="177">
                  <c:v>129.0573260576752</c:v>
                </c:pt>
                <c:pt idx="178">
                  <c:v>129.19325813651716</c:v>
                </c:pt>
                <c:pt idx="179">
                  <c:v>129.32750163995647</c:v>
                </c:pt>
                <c:pt idx="180">
                  <c:v>129.46007754381364</c:v>
                </c:pt>
                <c:pt idx="181">
                  <c:v>129.5910065633434</c:v>
                </c:pt>
                <c:pt idx="182">
                  <c:v>129.72030915647144</c:v>
                </c:pt>
                <c:pt idx="183">
                  <c:v>129.84800552699096</c:v>
                </c:pt>
                <c:pt idx="184">
                  <c:v>129.9741156277197</c:v>
                </c:pt>
                <c:pt idx="185">
                  <c:v>130.09865916361744</c:v>
                </c:pt>
                <c:pt idx="186">
                  <c:v>130.22165559486507</c:v>
                </c:pt>
                <c:pt idx="187">
                  <c:v>130.3431241399052</c:v>
                </c:pt>
                <c:pt idx="188">
                  <c:v>130.46308377844514</c:v>
                </c:pt>
                <c:pt idx="189">
                  <c:v>130.5815532544224</c:v>
                </c:pt>
                <c:pt idx="190">
                  <c:v>130.69855107893375</c:v>
                </c:pt>
                <c:pt idx="191">
                  <c:v>130.81409553312719</c:v>
                </c:pt>
                <c:pt idx="192">
                  <c:v>130.92820467105884</c:v>
                </c:pt>
                <c:pt idx="193">
                  <c:v>131.04089632251362</c:v>
                </c:pt>
                <c:pt idx="194">
                  <c:v>131.15218809579136</c:v>
                </c:pt>
                <c:pt idx="195">
                  <c:v>131.26209738045804</c:v>
                </c:pt>
                <c:pt idx="196">
                  <c:v>131.37064135006301</c:v>
                </c:pt>
                <c:pt idx="197">
                  <c:v>131.47783696482239</c:v>
                </c:pt>
                <c:pt idx="198">
                  <c:v>131.58370097426905</c:v>
                </c:pt>
                <c:pt idx="199">
                  <c:v>131.6882499198698</c:v>
                </c:pt>
                <c:pt idx="200">
                  <c:v>131.7915001376102</c:v>
                </c:pt>
                <c:pt idx="201">
                  <c:v>131.89346776054674</c:v>
                </c:pt>
                <c:pt idx="202">
                  <c:v>131.99416872132804</c:v>
                </c:pt>
                <c:pt idx="203">
                  <c:v>132.093618754684</c:v>
                </c:pt>
                <c:pt idx="204">
                  <c:v>132.19183339988476</c:v>
                </c:pt>
                <c:pt idx="205">
                  <c:v>132.28882800316842</c:v>
                </c:pt>
                <c:pt idx="206">
                  <c:v>132.38461772013903</c:v>
                </c:pt>
                <c:pt idx="207">
                  <c:v>132.47921751813482</c:v>
                </c:pt>
                <c:pt idx="208">
                  <c:v>132.5726421785667</c:v>
                </c:pt>
                <c:pt idx="209">
                  <c:v>132.66490629922785</c:v>
                </c:pt>
                <c:pt idx="210">
                  <c:v>132.75602429657494</c:v>
                </c:pt>
                <c:pt idx="211">
                  <c:v>132.84601040798034</c:v>
                </c:pt>
                <c:pt idx="212">
                  <c:v>132.9348786939571</c:v>
                </c:pt>
                <c:pt idx="213">
                  <c:v>133.02264304035572</c:v>
                </c:pt>
                <c:pt idx="214">
                  <c:v>133.10931716053381</c:v>
                </c:pt>
                <c:pt idx="215">
                  <c:v>133.19491459749906</c:v>
                </c:pt>
                <c:pt idx="216">
                  <c:v>133.27944872602509</c:v>
                </c:pt>
                <c:pt idx="217">
                  <c:v>133.36293275474151</c:v>
                </c:pt>
                <c:pt idx="218">
                  <c:v>133.44537972819762</c:v>
                </c:pt>
                <c:pt idx="219">
                  <c:v>133.52680252890082</c:v>
                </c:pt>
                <c:pt idx="220">
                  <c:v>133.60721387932932</c:v>
                </c:pt>
                <c:pt idx="221">
                  <c:v>133.68662634392024</c:v>
                </c:pt>
                <c:pt idx="222">
                  <c:v>133.76505233103273</c:v>
                </c:pt>
                <c:pt idx="223">
                  <c:v>133.84250409488686</c:v>
                </c:pt>
                <c:pt idx="224">
                  <c:v>133.91899373747827</c:v>
                </c:pt>
                <c:pt idx="225">
                  <c:v>133.99453321046929</c:v>
                </c:pt>
                <c:pt idx="226">
                  <c:v>134.06913431705618</c:v>
                </c:pt>
                <c:pt idx="227">
                  <c:v>134.14280871381371</c:v>
                </c:pt>
                <c:pt idx="228">
                  <c:v>134.21556791251624</c:v>
                </c:pt>
                <c:pt idx="229">
                  <c:v>134.28742328193653</c:v>
                </c:pt>
                <c:pt idx="230">
                  <c:v>134.35838604962234</c:v>
                </c:pt>
                <c:pt idx="231">
                  <c:v>134.42846730365042</c:v>
                </c:pt>
                <c:pt idx="232">
                  <c:v>134.49767799435932</c:v>
                </c:pt>
                <c:pt idx="233">
                  <c:v>134.56602893606032</c:v>
                </c:pt>
                <c:pt idx="234">
                  <c:v>134.63353080872704</c:v>
                </c:pt>
                <c:pt idx="235">
                  <c:v>134.70019415966448</c:v>
                </c:pt>
                <c:pt idx="236">
                  <c:v>134.76602940515681</c:v>
                </c:pt>
                <c:pt idx="237">
                  <c:v>134.83104683209513</c:v>
                </c:pt>
                <c:pt idx="238">
                  <c:v>134.89525659958463</c:v>
                </c:pt>
                <c:pt idx="239">
                  <c:v>134.95866874053212</c:v>
                </c:pt>
                <c:pt idx="240">
                  <c:v>135.02129316321367</c:v>
                </c:pt>
                <c:pt idx="241">
                  <c:v>135.08313965282269</c:v>
                </c:pt>
                <c:pt idx="242">
                  <c:v>135.14421787299906</c:v>
                </c:pt>
                <c:pt idx="243">
                  <c:v>135.2045373673389</c:v>
                </c:pt>
                <c:pt idx="244">
                  <c:v>135.26410756088598</c:v>
                </c:pt>
                <c:pt idx="245">
                  <c:v>135.32293776160418</c:v>
                </c:pt>
                <c:pt idx="246">
                  <c:v>135.38103716183207</c:v>
                </c:pt>
                <c:pt idx="247">
                  <c:v>135.43841483971912</c:v>
                </c:pt>
                <c:pt idx="248">
                  <c:v>135.49507976064427</c:v>
                </c:pt>
                <c:pt idx="249">
                  <c:v>135.55104077861671</c:v>
                </c:pt>
                <c:pt idx="250">
                  <c:v>135.60630663765932</c:v>
                </c:pt>
                <c:pt idx="251">
                  <c:v>135.66088597317503</c:v>
                </c:pt>
                <c:pt idx="252">
                  <c:v>135.71478731329603</c:v>
                </c:pt>
                <c:pt idx="253">
                  <c:v>135.76801908021645</c:v>
                </c:pt>
                <c:pt idx="254">
                  <c:v>135.82058959150805</c:v>
                </c:pt>
                <c:pt idx="255">
                  <c:v>135.87250706142029</c:v>
                </c:pt>
                <c:pt idx="256">
                  <c:v>135.92377960216342</c:v>
                </c:pt>
                <c:pt idx="257">
                  <c:v>135.97441522517627</c:v>
                </c:pt>
                <c:pt idx="258">
                  <c:v>136.02442184237793</c:v>
                </c:pt>
                <c:pt idx="259">
                  <c:v>136.07380726740408</c:v>
                </c:pt>
                <c:pt idx="260">
                  <c:v>136.12257921682786</c:v>
                </c:pt>
                <c:pt idx="261">
                  <c:v>136.17074531136558</c:v>
                </c:pt>
                <c:pt idx="262">
                  <c:v>136.21831307706753</c:v>
                </c:pt>
                <c:pt idx="263">
                  <c:v>136.26528994649391</c:v>
                </c:pt>
                <c:pt idx="264">
                  <c:v>136.31168325987605</c:v>
                </c:pt>
                <c:pt idx="265">
                  <c:v>136.35750026626363</c:v>
                </c:pt>
                <c:pt idx="266">
                  <c:v>136.40274812465708</c:v>
                </c:pt>
                <c:pt idx="267">
                  <c:v>136.44743390512636</c:v>
                </c:pt>
                <c:pt idx="268">
                  <c:v>136.49156458991553</c:v>
                </c:pt>
                <c:pt idx="269">
                  <c:v>136.53514707453394</c:v>
                </c:pt>
                <c:pt idx="270">
                  <c:v>136.57818816883344</c:v>
                </c:pt>
                <c:pt idx="271">
                  <c:v>136.62069459807259</c:v>
                </c:pt>
                <c:pt idx="272">
                  <c:v>136.66267300396743</c:v>
                </c:pt>
                <c:pt idx="273">
                  <c:v>136.70412994572931</c:v>
                </c:pt>
                <c:pt idx="274">
                  <c:v>136.74507190108972</c:v>
                </c:pt>
                <c:pt idx="275">
                  <c:v>136.78550526731243</c:v>
                </c:pt>
                <c:pt idx="276">
                  <c:v>136.82543636219324</c:v>
                </c:pt>
                <c:pt idx="277">
                  <c:v>136.86487142504694</c:v>
                </c:pt>
                <c:pt idx="278">
                  <c:v>136.90381661768237</c:v>
                </c:pt>
                <c:pt idx="279">
                  <c:v>136.94227802536506</c:v>
                </c:pt>
                <c:pt idx="280">
                  <c:v>136.98026165776821</c:v>
                </c:pt>
                <c:pt idx="281">
                  <c:v>137.01777344991166</c:v>
                </c:pt>
                <c:pt idx="282">
                  <c:v>137.05481926308931</c:v>
                </c:pt>
                <c:pt idx="283">
                  <c:v>137.09140488578481</c:v>
                </c:pt>
                <c:pt idx="284">
                  <c:v>137.12753603457611</c:v>
                </c:pt>
                <c:pt idx="285">
                  <c:v>137.16321835502873</c:v>
                </c:pt>
                <c:pt idx="286">
                  <c:v>137.19845742257786</c:v>
                </c:pt>
                <c:pt idx="287">
                  <c:v>137.23325874339949</c:v>
                </c:pt>
                <c:pt idx="288">
                  <c:v>137.26762775527078</c:v>
                </c:pt>
                <c:pt idx="289">
                  <c:v>137.30156982841979</c:v>
                </c:pt>
                <c:pt idx="290">
                  <c:v>137.33509026636449</c:v>
                </c:pt>
                <c:pt idx="291">
                  <c:v>137.36819430674149</c:v>
                </c:pt>
                <c:pt idx="292">
                  <c:v>137.40088712212452</c:v>
                </c:pt>
                <c:pt idx="293">
                  <c:v>137.43317382083239</c:v>
                </c:pt>
                <c:pt idx="294">
                  <c:v>137.46505944772753</c:v>
                </c:pt>
                <c:pt idx="295">
                  <c:v>137.49654898500401</c:v>
                </c:pt>
                <c:pt idx="296">
                  <c:v>137.52764735296608</c:v>
                </c:pt>
                <c:pt idx="297">
                  <c:v>137.55835941079704</c:v>
                </c:pt>
                <c:pt idx="298">
                  <c:v>137.58868995731834</c:v>
                </c:pt>
                <c:pt idx="299">
                  <c:v>137.61864373173964</c:v>
                </c:pt>
                <c:pt idx="300">
                  <c:v>137.64822541439912</c:v>
                </c:pt>
                <c:pt idx="301">
                  <c:v>137.67743962749486</c:v>
                </c:pt>
                <c:pt idx="302">
                  <c:v>137.70629093580715</c:v>
                </c:pt>
                <c:pt idx="303">
                  <c:v>137.73478384741151</c:v>
                </c:pt>
                <c:pt idx="304">
                  <c:v>137.76292281438344</c:v>
                </c:pt>
                <c:pt idx="305">
                  <c:v>137.79071223349376</c:v>
                </c:pt>
                <c:pt idx="306">
                  <c:v>137.81815644689573</c:v>
                </c:pt>
                <c:pt idx="307">
                  <c:v>137.84525974280353</c:v>
                </c:pt>
                <c:pt idx="308">
                  <c:v>137.87202635616228</c:v>
                </c:pt>
                <c:pt idx="309">
                  <c:v>137.89846046930981</c:v>
                </c:pt>
                <c:pt idx="310">
                  <c:v>137.92456621263005</c:v>
                </c:pt>
                <c:pt idx="311">
                  <c:v>137.95034766519848</c:v>
                </c:pt>
                <c:pt idx="312">
                  <c:v>137.97580885541959</c:v>
                </c:pt>
                <c:pt idx="313">
                  <c:v>138.00095376165609</c:v>
                </c:pt>
                <c:pt idx="314">
                  <c:v>138.02578631285076</c:v>
                </c:pt>
                <c:pt idx="315">
                  <c:v>138.05031038914024</c:v>
                </c:pt>
                <c:pt idx="316">
                  <c:v>138.07452982246133</c:v>
                </c:pt>
                <c:pt idx="317">
                  <c:v>138.09844839714978</c:v>
                </c:pt>
                <c:pt idx="318">
                  <c:v>138.12206985053157</c:v>
                </c:pt>
                <c:pt idx="319">
                  <c:v>138.14539787350682</c:v>
                </c:pt>
                <c:pt idx="320">
                  <c:v>138.1684361111266</c:v>
                </c:pt>
                <c:pt idx="321">
                  <c:v>138.19118816316239</c:v>
                </c:pt>
                <c:pt idx="322">
                  <c:v>138.2136575846686</c:v>
                </c:pt>
                <c:pt idx="323">
                  <c:v>138.2358478865381</c:v>
                </c:pt>
                <c:pt idx="324">
                  <c:v>138.25776253605065</c:v>
                </c:pt>
                <c:pt idx="325">
                  <c:v>138.27940495741487</c:v>
                </c:pt>
                <c:pt idx="326">
                  <c:v>138.3007785323031</c:v>
                </c:pt>
                <c:pt idx="327">
                  <c:v>138.32188660037991</c:v>
                </c:pt>
                <c:pt idx="328">
                  <c:v>138.34273245982388</c:v>
                </c:pt>
                <c:pt idx="329">
                  <c:v>138.36331936784296</c:v>
                </c:pt>
                <c:pt idx="330">
                  <c:v>138.38365054118341</c:v>
                </c:pt>
                <c:pt idx="331">
                  <c:v>138.40372915663244</c:v>
                </c:pt>
                <c:pt idx="332">
                  <c:v>138.42355835151454</c:v>
                </c:pt>
                <c:pt idx="333">
                  <c:v>138.4431412241818</c:v>
                </c:pt>
                <c:pt idx="334">
                  <c:v>138.46248083449785</c:v>
                </c:pt>
                <c:pt idx="335">
                  <c:v>138.48158020431623</c:v>
                </c:pt>
                <c:pt idx="336">
                  <c:v>138.50044231795223</c:v>
                </c:pt>
                <c:pt idx="337">
                  <c:v>138.51907012264957</c:v>
                </c:pt>
                <c:pt idx="338">
                  <c:v>138.53746652904056</c:v>
                </c:pt>
                <c:pt idx="339">
                  <c:v>138.5556344116012</c:v>
                </c:pt>
                <c:pt idx="340">
                  <c:v>138.57357660910009</c:v>
                </c:pt>
                <c:pt idx="341">
                  <c:v>138.591295925042</c:v>
                </c:pt>
                <c:pt idx="342">
                  <c:v>138.60879512810624</c:v>
                </c:pt>
                <c:pt idx="343">
                  <c:v>138.62607695257879</c:v>
                </c:pt>
                <c:pt idx="344">
                  <c:v>138.64314409877989</c:v>
                </c:pt>
                <c:pt idx="345">
                  <c:v>138.65999923348591</c:v>
                </c:pt>
                <c:pt idx="346">
                  <c:v>138.67664499034589</c:v>
                </c:pt>
                <c:pt idx="347">
                  <c:v>138.69308397029323</c:v>
                </c:pt>
                <c:pt idx="348">
                  <c:v>138.70931874195202</c:v>
                </c:pt>
                <c:pt idx="349">
                  <c:v>138.72535184203829</c:v>
                </c:pt>
                <c:pt idx="350">
                  <c:v>138.74118577575661</c:v>
                </c:pt>
                <c:pt idx="351">
                  <c:v>138.75682301719127</c:v>
                </c:pt>
                <c:pt idx="352">
                  <c:v>138.77226600969317</c:v>
                </c:pt>
                <c:pt idx="353">
                  <c:v>138.78751716626118</c:v>
                </c:pt>
                <c:pt idx="354">
                  <c:v>138.80257886991961</c:v>
                </c:pt>
                <c:pt idx="355">
                  <c:v>138.81745347409031</c:v>
                </c:pt>
                <c:pt idx="356">
                  <c:v>138.83214330296045</c:v>
                </c:pt>
                <c:pt idx="357">
                  <c:v>138.84665065184561</c:v>
                </c:pt>
                <c:pt idx="358">
                  <c:v>138.86097778754865</c:v>
                </c:pt>
                <c:pt idx="359">
                  <c:v>138.87512694871361</c:v>
                </c:pt>
                <c:pt idx="360">
                  <c:v>138.88910034617578</c:v>
                </c:pt>
                <c:pt idx="361">
                  <c:v>138.90290016330684</c:v>
                </c:pt>
                <c:pt idx="362">
                  <c:v>138.91652855635638</c:v>
                </c:pt>
                <c:pt idx="363">
                  <c:v>138.9299876547885</c:v>
                </c:pt>
                <c:pt idx="364">
                  <c:v>138.94327956161473</c:v>
                </c:pt>
                <c:pt idx="365">
                  <c:v>138.95640635372254</c:v>
                </c:pt>
                <c:pt idx="366">
                  <c:v>138.96937008219993</c:v>
                </c:pt>
                <c:pt idx="367">
                  <c:v>138.98217277265582</c:v>
                </c:pt>
                <c:pt idx="368">
                  <c:v>138.99481642553664</c:v>
                </c:pt>
                <c:pt idx="369">
                  <c:v>139.00730301643887</c:v>
                </c:pt>
                <c:pt idx="370">
                  <c:v>139.01963449641781</c:v>
                </c:pt>
                <c:pt idx="371">
                  <c:v>139.03181279229221</c:v>
                </c:pt>
                <c:pt idx="372">
                  <c:v>139.04383980694564</c:v>
                </c:pt>
                <c:pt idx="373">
                  <c:v>139.05571741962356</c:v>
                </c:pt>
                <c:pt idx="374">
                  <c:v>139.06744748622714</c:v>
                </c:pt>
                <c:pt idx="375">
                  <c:v>139.07903183960318</c:v>
                </c:pt>
                <c:pt idx="376">
                  <c:v>139.09047228983042</c:v>
                </c:pt>
                <c:pt idx="377">
                  <c:v>139.10177062450248</c:v>
                </c:pt>
                <c:pt idx="378">
                  <c:v>139.11292860900716</c:v>
                </c:pt>
                <c:pt idx="379">
                  <c:v>139.12394798680225</c:v>
                </c:pt>
                <c:pt idx="380">
                  <c:v>139.13483047968793</c:v>
                </c:pt>
                <c:pt idx="381">
                  <c:v>139.14557778807585</c:v>
                </c:pt>
                <c:pt idx="382">
                  <c:v>139.15619159125484</c:v>
                </c:pt>
                <c:pt idx="383">
                  <c:v>139.1666735476532</c:v>
                </c:pt>
                <c:pt idx="384">
                  <c:v>139.17702529509799</c:v>
                </c:pt>
                <c:pt idx="385">
                  <c:v>139.18724845107076</c:v>
                </c:pt>
                <c:pt idx="386">
                  <c:v>139.19734461296048</c:v>
                </c:pt>
                <c:pt idx="387">
                  <c:v>139.20731535831294</c:v>
                </c:pt>
                <c:pt idx="388">
                  <c:v>139.21716224507742</c:v>
                </c:pt>
                <c:pt idx="389">
                  <c:v>139.22688681184997</c:v>
                </c:pt>
                <c:pt idx="390">
                  <c:v>139.236490578114</c:v>
                </c:pt>
                <c:pt idx="391">
                  <c:v>139.24597504447746</c:v>
                </c:pt>
                <c:pt idx="392">
                  <c:v>139.25534169290756</c:v>
                </c:pt>
                <c:pt idx="393">
                  <c:v>139.26459198696216</c:v>
                </c:pt>
                <c:pt idx="394">
                  <c:v>139.2737273720185</c:v>
                </c:pt>
                <c:pt idx="395">
                  <c:v>139.2827492754991</c:v>
                </c:pt>
                <c:pt idx="396">
                  <c:v>139.29165910709477</c:v>
                </c:pt>
                <c:pt idx="397">
                  <c:v>139.30045825898478</c:v>
                </c:pt>
                <c:pt idx="398">
                  <c:v>139.30914810605452</c:v>
                </c:pt>
                <c:pt idx="399">
                  <c:v>139.31773000611031</c:v>
                </c:pt>
                <c:pt idx="400">
                  <c:v>139.32620530009143</c:v>
                </c:pt>
                <c:pt idx="401">
                  <c:v>139.33457531227987</c:v>
                </c:pt>
                <c:pt idx="402">
                  <c:v>139.34284135050703</c:v>
                </c:pt>
                <c:pt idx="403">
                  <c:v>139.3510047063582</c:v>
                </c:pt>
                <c:pt idx="404">
                  <c:v>139.35906665537436</c:v>
                </c:pt>
                <c:pt idx="405">
                  <c:v>139.36702845725142</c:v>
                </c:pt>
                <c:pt idx="406">
                  <c:v>139.37489135603712</c:v>
                </c:pt>
                <c:pt idx="407">
                  <c:v>139.38265658032543</c:v>
                </c:pt>
                <c:pt idx="408">
                  <c:v>139.39032534344841</c:v>
                </c:pt>
                <c:pt idx="409">
                  <c:v>139.39789884366593</c:v>
                </c:pt>
                <c:pt idx="410">
                  <c:v>139.40537826435278</c:v>
                </c:pt>
                <c:pt idx="411">
                  <c:v>139.41276477418364</c:v>
                </c:pt>
                <c:pt idx="412">
                  <c:v>139.42005952731577</c:v>
                </c:pt>
                <c:pt idx="413">
                  <c:v>139.42726366356914</c:v>
                </c:pt>
                <c:pt idx="414">
                  <c:v>139.43437830860466</c:v>
                </c:pt>
                <c:pt idx="415">
                  <c:v>139.44140457410018</c:v>
                </c:pt>
                <c:pt idx="416">
                  <c:v>139.44834355792392</c:v>
                </c:pt>
                <c:pt idx="417">
                  <c:v>139.45519634430622</c:v>
                </c:pt>
                <c:pt idx="418">
                  <c:v>139.46196400400891</c:v>
                </c:pt>
                <c:pt idx="419">
                  <c:v>139.46864759449258</c:v>
                </c:pt>
                <c:pt idx="420">
                  <c:v>139.47524816008183</c:v>
                </c:pt>
                <c:pt idx="421">
                  <c:v>139.48176673212851</c:v>
                </c:pt>
                <c:pt idx="422">
                  <c:v>139.48820432917273</c:v>
                </c:pt>
                <c:pt idx="423">
                  <c:v>139.49456195710212</c:v>
                </c:pt>
                <c:pt idx="424">
                  <c:v>139.50084060930897</c:v>
                </c:pt>
                <c:pt idx="425">
                  <c:v>139.50704126684548</c:v>
                </c:pt>
                <c:pt idx="426">
                  <c:v>139.51316489857703</c:v>
                </c:pt>
                <c:pt idx="427">
                  <c:v>139.51921246133347</c:v>
                </c:pt>
                <c:pt idx="428">
                  <c:v>139.52518490005883</c:v>
                </c:pt>
                <c:pt idx="429">
                  <c:v>139.53108314795884</c:v>
                </c:pt>
                <c:pt idx="430">
                  <c:v>139.53690812664667</c:v>
                </c:pt>
                <c:pt idx="431">
                  <c:v>139.54266074628711</c:v>
                </c:pt>
                <c:pt idx="432">
                  <c:v>139.54834190573871</c:v>
                </c:pt>
                <c:pt idx="433">
                  <c:v>139.55395249269418</c:v>
                </c:pt>
                <c:pt idx="434">
                  <c:v>139.55949338381913</c:v>
                </c:pt>
                <c:pt idx="435">
                  <c:v>139.56496544488911</c:v>
                </c:pt>
                <c:pt idx="436">
                  <c:v>139.57036953092475</c:v>
                </c:pt>
                <c:pt idx="437">
                  <c:v>139.57570648632552</c:v>
                </c:pt>
                <c:pt idx="438">
                  <c:v>139.58097714500153</c:v>
                </c:pt>
                <c:pt idx="439">
                  <c:v>139.58618233050396</c:v>
                </c:pt>
                <c:pt idx="440">
                  <c:v>139.59132285615357</c:v>
                </c:pt>
                <c:pt idx="441">
                  <c:v>139.59639952516804</c:v>
                </c:pt>
                <c:pt idx="442">
                  <c:v>139.60141313078714</c:v>
                </c:pt>
                <c:pt idx="443">
                  <c:v>139.60636445639705</c:v>
                </c:pt>
                <c:pt idx="444">
                  <c:v>139.61125427565236</c:v>
                </c:pt>
                <c:pt idx="445">
                  <c:v>139.61608335259737</c:v>
                </c:pt>
                <c:pt idx="446">
                  <c:v>139.62085244178513</c:v>
                </c:pt>
                <c:pt idx="447">
                  <c:v>139.62556228839554</c:v>
                </c:pt>
                <c:pt idx="448">
                  <c:v>139.6302136283517</c:v>
                </c:pt>
                <c:pt idx="449">
                  <c:v>139.63480718843493</c:v>
                </c:pt>
                <c:pt idx="450">
                  <c:v>139.63934368639843</c:v>
                </c:pt>
                <c:pt idx="451">
                  <c:v>139.64382383107912</c:v>
                </c:pt>
                <c:pt idx="452">
                  <c:v>139.64824832250878</c:v>
                </c:pt>
                <c:pt idx="453">
                  <c:v>139.65261785202318</c:v>
                </c:pt>
                <c:pt idx="454">
                  <c:v>139.6569331023702</c:v>
                </c:pt>
                <c:pt idx="455">
                  <c:v>139.66119474781652</c:v>
                </c:pt>
                <c:pt idx="456">
                  <c:v>139.66540345425287</c:v>
                </c:pt>
                <c:pt idx="457">
                  <c:v>139.66955987929819</c:v>
                </c:pt>
                <c:pt idx="458">
                  <c:v>139.67366467240237</c:v>
                </c:pt>
                <c:pt idx="459">
                  <c:v>139.67771847494768</c:v>
                </c:pt>
                <c:pt idx="460">
                  <c:v>139.68172192034902</c:v>
                </c:pt>
                <c:pt idx="461">
                  <c:v>139.68567563415286</c:v>
                </c:pt>
                <c:pt idx="462">
                  <c:v>139.68958023413506</c:v>
                </c:pt>
                <c:pt idx="463">
                  <c:v>139.69343633039728</c:v>
                </c:pt>
                <c:pt idx="464">
                  <c:v>139.69724452546239</c:v>
                </c:pt>
                <c:pt idx="465">
                  <c:v>139.70100541436869</c:v>
                </c:pt>
                <c:pt idx="466">
                  <c:v>139.70471958476264</c:v>
                </c:pt>
                <c:pt idx="467">
                  <c:v>139.70838761699096</c:v>
                </c:pt>
                <c:pt idx="468">
                  <c:v>139.71201008419115</c:v>
                </c:pt>
                <c:pt idx="469">
                  <c:v>139.71558755238109</c:v>
                </c:pt>
                <c:pt idx="470">
                  <c:v>139.71912058054744</c:v>
                </c:pt>
                <c:pt idx="471">
                  <c:v>139.72260972073303</c:v>
                </c:pt>
                <c:pt idx="472">
                  <c:v>139.72605551812313</c:v>
                </c:pt>
                <c:pt idx="473">
                  <c:v>139.72945851113064</c:v>
                </c:pt>
                <c:pt idx="474">
                  <c:v>139.73281923148005</c:v>
                </c:pt>
                <c:pt idx="475">
                  <c:v>139.7361382042908</c:v>
                </c:pt>
                <c:pt idx="476">
                  <c:v>139.73941594815915</c:v>
                </c:pt>
                <c:pt idx="477">
                  <c:v>139.74265297523922</c:v>
                </c:pt>
                <c:pt idx="478">
                  <c:v>139.74584979132311</c:v>
                </c:pt>
                <c:pt idx="479">
                  <c:v>139.74900689591982</c:v>
                </c:pt>
                <c:pt idx="480">
                  <c:v>139.75212478233334</c:v>
                </c:pt>
                <c:pt idx="481">
                  <c:v>139.75520393773985</c:v>
                </c:pt>
                <c:pt idx="482">
                  <c:v>139.75824484326353</c:v>
                </c:pt>
                <c:pt idx="483">
                  <c:v>139.76124797405214</c:v>
                </c:pt>
                <c:pt idx="484">
                  <c:v>139.76421379935096</c:v>
                </c:pt>
                <c:pt idx="485">
                  <c:v>139.76714278257623</c:v>
                </c:pt>
                <c:pt idx="486">
                  <c:v>139.77003538138752</c:v>
                </c:pt>
                <c:pt idx="487">
                  <c:v>139.77289204775923</c:v>
                </c:pt>
                <c:pt idx="488">
                  <c:v>139.77571322805142</c:v>
                </c:pt>
                <c:pt idx="489">
                  <c:v>139.77849936307916</c:v>
                </c:pt>
                <c:pt idx="490">
                  <c:v>139.78125088818172</c:v>
                </c:pt>
                <c:pt idx="491">
                  <c:v>139.78396823329049</c:v>
                </c:pt>
                <c:pt idx="492">
                  <c:v>139.78665182299622</c:v>
                </c:pt>
                <c:pt idx="493">
                  <c:v>139.78930207661523</c:v>
                </c:pt>
                <c:pt idx="494">
                  <c:v>139.79191940825504</c:v>
                </c:pt>
                <c:pt idx="495">
                  <c:v>139.79450422687904</c:v>
                </c:pt>
                <c:pt idx="496">
                  <c:v>139.79705693637044</c:v>
                </c:pt>
                <c:pt idx="497">
                  <c:v>139.79957793559521</c:v>
                </c:pt>
                <c:pt idx="498">
                  <c:v>139.80206761846466</c:v>
                </c:pt>
                <c:pt idx="499">
                  <c:v>139.80452637399682</c:v>
                </c:pt>
                <c:pt idx="500">
                  <c:v>139.80695458637723</c:v>
                </c:pt>
                <c:pt idx="501">
                  <c:v>139.80935263501897</c:v>
                </c:pt>
                <c:pt idx="502">
                  <c:v>139.81172089462208</c:v>
                </c:pt>
                <c:pt idx="503">
                  <c:v>139.81405973523192</c:v>
                </c:pt>
                <c:pt idx="504">
                  <c:v>139.81636952229709</c:v>
                </c:pt>
                <c:pt idx="505">
                  <c:v>139.81865061672653</c:v>
                </c:pt>
                <c:pt idx="506">
                  <c:v>139.82090337494589</c:v>
                </c:pt>
                <c:pt idx="507">
                  <c:v>139.82312814895317</c:v>
                </c:pt>
                <c:pt idx="508">
                  <c:v>139.82532528637387</c:v>
                </c:pt>
                <c:pt idx="509">
                  <c:v>139.82749513051522</c:v>
                </c:pt>
                <c:pt idx="510">
                  <c:v>139.82963802041974</c:v>
                </c:pt>
                <c:pt idx="511">
                  <c:v>139.83175429091835</c:v>
                </c:pt>
                <c:pt idx="512">
                  <c:v>139.8338442726826</c:v>
                </c:pt>
                <c:pt idx="513">
                  <c:v>139.83590829227643</c:v>
                </c:pt>
                <c:pt idx="514">
                  <c:v>139.83794667220707</c:v>
                </c:pt>
                <c:pt idx="515">
                  <c:v>139.83995973097552</c:v>
                </c:pt>
                <c:pt idx="516">
                  <c:v>139.84194778312639</c:v>
                </c:pt>
                <c:pt idx="517">
                  <c:v>139.84391113929678</c:v>
                </c:pt>
                <c:pt idx="518">
                  <c:v>139.84585010626512</c:v>
                </c:pt>
                <c:pt idx="519">
                  <c:v>139.84776498699892</c:v>
                </c:pt>
                <c:pt idx="520">
                  <c:v>139.84965608070223</c:v>
                </c:pt>
                <c:pt idx="521">
                  <c:v>139.85152368286231</c:v>
                </c:pt>
                <c:pt idx="522">
                  <c:v>139.8533680852957</c:v>
                </c:pt>
                <c:pt idx="523">
                  <c:v>139.85518957619411</c:v>
                </c:pt>
                <c:pt idx="524">
                  <c:v>139.8569884401692</c:v>
                </c:pt>
                <c:pt idx="525">
                  <c:v>139.85876495829712</c:v>
                </c:pt>
                <c:pt idx="526">
                  <c:v>139.86051940816239</c:v>
                </c:pt>
                <c:pt idx="527">
                  <c:v>139.86225206390142</c:v>
                </c:pt>
                <c:pt idx="528">
                  <c:v>139.86396319624521</c:v>
                </c:pt>
                <c:pt idx="529">
                  <c:v>139.86565307256163</c:v>
                </c:pt>
                <c:pt idx="530">
                  <c:v>139.86732195689729</c:v>
                </c:pt>
                <c:pt idx="531">
                  <c:v>139.86897011001878</c:v>
                </c:pt>
                <c:pt idx="532">
                  <c:v>139.87059778945343</c:v>
                </c:pt>
                <c:pt idx="533">
                  <c:v>139.87220524952934</c:v>
                </c:pt>
                <c:pt idx="534">
                  <c:v>139.87379274141551</c:v>
                </c:pt>
                <c:pt idx="535">
                  <c:v>139.87536051316079</c:v>
                </c:pt>
                <c:pt idx="536">
                  <c:v>139.87690880973264</c:v>
                </c:pt>
                <c:pt idx="537">
                  <c:v>139.87843787305559</c:v>
                </c:pt>
                <c:pt idx="538">
                  <c:v>139.87994794204889</c:v>
                </c:pt>
                <c:pt idx="539">
                  <c:v>139.88143925266388</c:v>
                </c:pt>
                <c:pt idx="540">
                  <c:v>139.88291203792087</c:v>
                </c:pt>
                <c:pt idx="541">
                  <c:v>139.88436652794559</c:v>
                </c:pt>
                <c:pt idx="542">
                  <c:v>139.88580295000503</c:v>
                </c:pt>
                <c:pt idx="543">
                  <c:v>139.88722152854308</c:v>
                </c:pt>
                <c:pt idx="544">
                  <c:v>139.88862248521554</c:v>
                </c:pt>
                <c:pt idx="545">
                  <c:v>139.89000603892467</c:v>
                </c:pt>
                <c:pt idx="546">
                  <c:v>139.89137240585359</c:v>
                </c:pt>
                <c:pt idx="547">
                  <c:v>139.89272179949995</c:v>
                </c:pt>
                <c:pt idx="548">
                  <c:v>139.89405443070922</c:v>
                </c:pt>
                <c:pt idx="549">
                  <c:v>139.89537050770775</c:v>
                </c:pt>
                <c:pt idx="550">
                  <c:v>139.89667023613524</c:v>
                </c:pt>
                <c:pt idx="551">
                  <c:v>139.89795381907686</c:v>
                </c:pt>
                <c:pt idx="552">
                  <c:v>139.89922145709514</c:v>
                </c:pt>
                <c:pt idx="553">
                  <c:v>139.90047334826104</c:v>
                </c:pt>
                <c:pt idx="554">
                  <c:v>139.90170968818512</c:v>
                </c:pt>
                <c:pt idx="555">
                  <c:v>139.90293067004802</c:v>
                </c:pt>
                <c:pt idx="556">
                  <c:v>139.90413648463058</c:v>
                </c:pt>
                <c:pt idx="557">
                  <c:v>139.90532732034387</c:v>
                </c:pt>
                <c:pt idx="558">
                  <c:v>139.90650336325834</c:v>
                </c:pt>
                <c:pt idx="559">
                  <c:v>139.90766479713309</c:v>
                </c:pt>
                <c:pt idx="560">
                  <c:v>139.90881180344454</c:v>
                </c:pt>
                <c:pt idx="561">
                  <c:v>139.90994456141476</c:v>
                </c:pt>
                <c:pt idx="562">
                  <c:v>139.91106324803948</c:v>
                </c:pt>
                <c:pt idx="563">
                  <c:v>139.91216803811574</c:v>
                </c:pt>
                <c:pt idx="564">
                  <c:v>139.91325910426929</c:v>
                </c:pt>
                <c:pt idx="565">
                  <c:v>139.91433661698142</c:v>
                </c:pt>
                <c:pt idx="566">
                  <c:v>139.91540074461562</c:v>
                </c:pt>
                <c:pt idx="567">
                  <c:v>139.91645165344408</c:v>
                </c:pt>
                <c:pt idx="568">
                  <c:v>139.91748950767339</c:v>
                </c:pt>
                <c:pt idx="569">
                  <c:v>139.91851446947044</c:v>
                </c:pt>
                <c:pt idx="570">
                  <c:v>139.91952669898754</c:v>
                </c:pt>
                <c:pt idx="571">
                  <c:v>139.92052635438762</c:v>
                </c:pt>
                <c:pt idx="572">
                  <c:v>139.92151359186892</c:v>
                </c:pt>
                <c:pt idx="573">
                  <c:v>139.92248856568921</c:v>
                </c:pt>
                <c:pt idx="574">
                  <c:v>139.92345142819022</c:v>
                </c:pt>
                <c:pt idx="575">
                  <c:v>139.92440232982119</c:v>
                </c:pt>
                <c:pt idx="576">
                  <c:v>139.92534141916232</c:v>
                </c:pt>
                <c:pt idx="577">
                  <c:v>139.92626884294833</c:v>
                </c:pt>
                <c:pt idx="578">
                  <c:v>139.92718474609103</c:v>
                </c:pt>
                <c:pt idx="579">
                  <c:v>139.92808927170219</c:v>
                </c:pt>
                <c:pt idx="580">
                  <c:v>139.92898256111573</c:v>
                </c:pt>
                <c:pt idx="581">
                  <c:v>139.92986475390995</c:v>
                </c:pt>
                <c:pt idx="582">
                  <c:v>139.93073598792932</c:v>
                </c:pt>
                <c:pt idx="583">
                  <c:v>139.93159639930587</c:v>
                </c:pt>
                <c:pt idx="584">
                  <c:v>139.9324461224806</c:v>
                </c:pt>
                <c:pt idx="585">
                  <c:v>139.93328529022457</c:v>
                </c:pt>
                <c:pt idx="586">
                  <c:v>139.9341140336594</c:v>
                </c:pt>
                <c:pt idx="587">
                  <c:v>139.93493248227793</c:v>
                </c:pt>
                <c:pt idx="588">
                  <c:v>139.93574076396445</c:v>
                </c:pt>
                <c:pt idx="589">
                  <c:v>139.93653900501459</c:v>
                </c:pt>
                <c:pt idx="590">
                  <c:v>139.93732733015514</c:v>
                </c:pt>
                <c:pt idx="591">
                  <c:v>139.93810586256353</c:v>
                </c:pt>
                <c:pt idx="592">
                  <c:v>139.93887472388704</c:v>
                </c:pt>
                <c:pt idx="593">
                  <c:v>139.93963403426179</c:v>
                </c:pt>
                <c:pt idx="594">
                  <c:v>139.94038391233155</c:v>
                </c:pt>
                <c:pt idx="595">
                  <c:v>139.94112447526635</c:v>
                </c:pt>
                <c:pt idx="596">
                  <c:v>139.94185583878061</c:v>
                </c:pt>
                <c:pt idx="597">
                  <c:v>139.94257811715141</c:v>
                </c:pt>
                <c:pt idx="598">
                  <c:v>139.94329142323619</c:v>
                </c:pt>
                <c:pt idx="599">
                  <c:v>139.94399586849045</c:v>
                </c:pt>
                <c:pt idx="600">
                  <c:v>139.94469156298521</c:v>
                </c:pt>
                <c:pt idx="601">
                  <c:v>139.9453786154242</c:v>
                </c:pt>
                <c:pt idx="602">
                  <c:v>139.94605713316068</c:v>
                </c:pt>
                <c:pt idx="603">
                  <c:v>139.94672722221449</c:v>
                </c:pt>
                <c:pt idx="604">
                  <c:v>139.94738898728838</c:v>
                </c:pt>
                <c:pt idx="605">
                  <c:v>139.94804253178449</c:v>
                </c:pt>
                <c:pt idx="606">
                  <c:v>139.94868795782051</c:v>
                </c:pt>
                <c:pt idx="607">
                  <c:v>139.94932536624555</c:v>
                </c:pt>
                <c:pt idx="608">
                  <c:v>139.94995485665595</c:v>
                </c:pt>
                <c:pt idx="609">
                  <c:v>139.95057652741087</c:v>
                </c:pt>
                <c:pt idx="610">
                  <c:v>139.95119047564765</c:v>
                </c:pt>
                <c:pt idx="611">
                  <c:v>139.95179679729694</c:v>
                </c:pt>
                <c:pt idx="612">
                  <c:v>139.95239558709778</c:v>
                </c:pt>
                <c:pt idx="613">
                  <c:v>139.95298693861221</c:v>
                </c:pt>
                <c:pt idx="614">
                  <c:v>139.95357094424017</c:v>
                </c:pt>
                <c:pt idx="615">
                  <c:v>139.9541476952337</c:v>
                </c:pt>
                <c:pt idx="616">
                  <c:v>139.95471728171131</c:v>
                </c:pt>
                <c:pt idx="617">
                  <c:v>139.95527979267209</c:v>
                </c:pt>
                <c:pt idx="618">
                  <c:v>139.95583531600946</c:v>
                </c:pt>
                <c:pt idx="619">
                  <c:v>139.95638393852511</c:v>
                </c:pt>
                <c:pt idx="620">
                  <c:v>139.95692574594244</c:v>
                </c:pt>
                <c:pt idx="621">
                  <c:v>139.95746082291993</c:v>
                </c:pt>
                <c:pt idx="622">
                  <c:v>139.95798925306443</c:v>
                </c:pt>
                <c:pt idx="623">
                  <c:v>139.95851111894427</c:v>
                </c:pt>
                <c:pt idx="624">
                  <c:v>139.95902650210201</c:v>
                </c:pt>
                <c:pt idx="625">
                  <c:v>139.95953548306738</c:v>
                </c:pt>
                <c:pt idx="626">
                  <c:v>139.96003814136964</c:v>
                </c:pt>
                <c:pt idx="627">
                  <c:v>139.96053455555017</c:v>
                </c:pt>
                <c:pt idx="628">
                  <c:v>139.96102480317472</c:v>
                </c:pt>
                <c:pt idx="629">
                  <c:v>139.96150896084549</c:v>
                </c:pt>
                <c:pt idx="630">
                  <c:v>139.96198710421305</c:v>
                </c:pt>
                <c:pt idx="631">
                  <c:v>139.9624593079883</c:v>
                </c:pt>
                <c:pt idx="632">
                  <c:v>139.9629256459541</c:v>
                </c:pt>
                <c:pt idx="633">
                  <c:v>139.96338619097662</c:v>
                </c:pt>
                <c:pt idx="634">
                  <c:v>139.96384101501695</c:v>
                </c:pt>
                <c:pt idx="635">
                  <c:v>139.96429018914239</c:v>
                </c:pt>
                <c:pt idx="636">
                  <c:v>139.96473378353716</c:v>
                </c:pt>
                <c:pt idx="637">
                  <c:v>139.9651718675139</c:v>
                </c:pt>
                <c:pt idx="638">
                  <c:v>139.96560450952407</c:v>
                </c:pt>
                <c:pt idx="639">
                  <c:v>139.96603177716889</c:v>
                </c:pt>
                <c:pt idx="640">
                  <c:v>139.96645373720975</c:v>
                </c:pt>
                <c:pt idx="641">
                  <c:v>139.96687045557883</c:v>
                </c:pt>
                <c:pt idx="642">
                  <c:v>139.96728199738914</c:v>
                </c:pt>
                <c:pt idx="643">
                  <c:v>139.96768842694502</c:v>
                </c:pt>
                <c:pt idx="644">
                  <c:v>139.96808980775188</c:v>
                </c:pt>
                <c:pt idx="645">
                  <c:v>139.96848620252626</c:v>
                </c:pt>
                <c:pt idx="646">
                  <c:v>139.96887767320567</c:v>
                </c:pt>
                <c:pt idx="647">
                  <c:v>139.96926428095821</c:v>
                </c:pt>
                <c:pt idx="648">
                  <c:v>139.96964608619211</c:v>
                </c:pt>
                <c:pt idx="649">
                  <c:v>139.97002314856522</c:v>
                </c:pt>
                <c:pt idx="650">
                  <c:v>139.97039552699431</c:v>
                </c:pt>
                <c:pt idx="651">
                  <c:v>139.97076327966425</c:v>
                </c:pt>
                <c:pt idx="652">
                  <c:v>139.97112646403718</c:v>
                </c:pt>
                <c:pt idx="653">
                  <c:v>139.97148513686136</c:v>
                </c:pt>
                <c:pt idx="654">
                  <c:v>139.97183935418013</c:v>
                </c:pt>
                <c:pt idx="655">
                  <c:v>139.97218917134074</c:v>
                </c:pt>
                <c:pt idx="656">
                  <c:v>139.9725346430028</c:v>
                </c:pt>
                <c:pt idx="657">
                  <c:v>139.97287582314692</c:v>
                </c:pt>
                <c:pt idx="658">
                  <c:v>139.97321276508322</c:v>
                </c:pt>
                <c:pt idx="659">
                  <c:v>139.97354552145958</c:v>
                </c:pt>
                <c:pt idx="660">
                  <c:v>139.97387414426981</c:v>
                </c:pt>
                <c:pt idx="661">
                  <c:v>139.97419868486196</c:v>
                </c:pt>
                <c:pt idx="662">
                  <c:v>139.97451919394615</c:v>
                </c:pt>
                <c:pt idx="663">
                  <c:v>139.97483572160252</c:v>
                </c:pt>
                <c:pt idx="664">
                  <c:v>139.97514831728921</c:v>
                </c:pt>
                <c:pt idx="665">
                  <c:v>139.97545702984991</c:v>
                </c:pt>
                <c:pt idx="666">
                  <c:v>139.97576190752159</c:v>
                </c:pt>
                <c:pt idx="667">
                  <c:v>139.97606299794199</c:v>
                </c:pt>
                <c:pt idx="668">
                  <c:v>139.97636034815713</c:v>
                </c:pt>
                <c:pt idx="669">
                  <c:v>139.97665400462859</c:v>
                </c:pt>
                <c:pt idx="670">
                  <c:v>139.97694401324077</c:v>
                </c:pt>
                <c:pt idx="671">
                  <c:v>139.97723041930809</c:v>
                </c:pt>
                <c:pt idx="672">
                  <c:v>139.97751326758211</c:v>
                </c:pt>
                <c:pt idx="673">
                  <c:v>139.97779260225843</c:v>
                </c:pt>
                <c:pt idx="674">
                  <c:v>139.9780684669837</c:v>
                </c:pt>
                <c:pt idx="675">
                  <c:v>139.97834090486231</c:v>
                </c:pt>
                <c:pt idx="676">
                  <c:v>139.97860995846321</c:v>
                </c:pt>
                <c:pt idx="677">
                  <c:v>139.97887566982666</c:v>
                </c:pt>
                <c:pt idx="678">
                  <c:v>139.97913808047048</c:v>
                </c:pt>
                <c:pt idx="679">
                  <c:v>139.97939723139697</c:v>
                </c:pt>
                <c:pt idx="680">
                  <c:v>139.97965316309893</c:v>
                </c:pt>
                <c:pt idx="681">
                  <c:v>139.97990591556623</c:v>
                </c:pt>
                <c:pt idx="682">
                  <c:v>139.98015552829196</c:v>
                </c:pt>
                <c:pt idx="683">
                  <c:v>139.98040204027862</c:v>
                </c:pt>
                <c:pt idx="684">
                  <c:v>139.9806454900442</c:v>
                </c:pt>
                <c:pt idx="685">
                  <c:v>139.98088591562822</c:v>
                </c:pt>
                <c:pt idx="686">
                  <c:v>139.98112335459763</c:v>
                </c:pt>
                <c:pt idx="687">
                  <c:v>139.98135784405284</c:v>
                </c:pt>
                <c:pt idx="688">
                  <c:v>139.98158942063324</c:v>
                </c:pt>
                <c:pt idx="689">
                  <c:v>139.98181812052314</c:v>
                </c:pt>
                <c:pt idx="690">
                  <c:v>139.98204397945742</c:v>
                </c:pt>
                <c:pt idx="691">
                  <c:v>139.98226703272695</c:v>
                </c:pt>
                <c:pt idx="692">
                  <c:v>139.98248731518424</c:v>
                </c:pt>
                <c:pt idx="693">
                  <c:v>139.98270486124892</c:v>
                </c:pt>
                <c:pt idx="694">
                  <c:v>139.98291970491294</c:v>
                </c:pt>
                <c:pt idx="695">
                  <c:v>139.98313187974614</c:v>
                </c:pt>
                <c:pt idx="696">
                  <c:v>139.98334141890123</c:v>
                </c:pt>
                <c:pt idx="697">
                  <c:v>139.98354835511913</c:v>
                </c:pt>
                <c:pt idx="698">
                  <c:v>139.98375272073406</c:v>
                </c:pt>
                <c:pt idx="699">
                  <c:v>139.98395454767854</c:v>
                </c:pt>
                <c:pt idx="700">
                  <c:v>139.98415386748843</c:v>
                </c:pt>
                <c:pt idx="701">
                  <c:v>139.98435071130788</c:v>
                </c:pt>
                <c:pt idx="702">
                  <c:v>139.98454510989416</c:v>
                </c:pt>
                <c:pt idx="703">
                  <c:v>139.98473709362239</c:v>
                </c:pt>
                <c:pt idx="704">
                  <c:v>139.98492669249043</c:v>
                </c:pt>
                <c:pt idx="705">
                  <c:v>139.98511393612355</c:v>
                </c:pt>
                <c:pt idx="706">
                  <c:v>139.98529885377889</c:v>
                </c:pt>
                <c:pt idx="707">
                  <c:v>139.98548147435019</c:v>
                </c:pt>
                <c:pt idx="708">
                  <c:v>139.98566182637239</c:v>
                </c:pt>
                <c:pt idx="709">
                  <c:v>139.98583993802572</c:v>
                </c:pt>
                <c:pt idx="710">
                  <c:v>139.9860158371406</c:v>
                </c:pt>
                <c:pt idx="711">
                  <c:v>139.98618955120156</c:v>
                </c:pt>
                <c:pt idx="712">
                  <c:v>139.9863611073518</c:v>
                </c:pt>
                <c:pt idx="713">
                  <c:v>139.9865305323973</c:v>
                </c:pt>
                <c:pt idx="714">
                  <c:v>139.98669785281112</c:v>
                </c:pt>
                <c:pt idx="715">
                  <c:v>139.98686309473737</c:v>
                </c:pt>
                <c:pt idx="716">
                  <c:v>139.98702628399542</c:v>
                </c:pt>
                <c:pt idx="717">
                  <c:v>139.98718744608396</c:v>
                </c:pt>
                <c:pt idx="718">
                  <c:v>139.98734660618487</c:v>
                </c:pt>
                <c:pt idx="719">
                  <c:v>139.98750378916731</c:v>
                </c:pt>
                <c:pt idx="720">
                  <c:v>139.98765901959132</c:v>
                </c:pt>
                <c:pt idx="721">
                  <c:v>139.98781232171206</c:v>
                </c:pt>
                <c:pt idx="722">
                  <c:v>139.98796371948328</c:v>
                </c:pt>
                <c:pt idx="723">
                  <c:v>139.98811323656116</c:v>
                </c:pt>
                <c:pt idx="724">
                  <c:v>139.98826089630808</c:v>
                </c:pt>
                <c:pt idx="725">
                  <c:v>139.9884067217962</c:v>
                </c:pt>
                <c:pt idx="726">
                  <c:v>139.98855073581095</c:v>
                </c:pt>
                <c:pt idx="727">
                  <c:v>139.98869296085491</c:v>
                </c:pt>
                <c:pt idx="728">
                  <c:v>139.98883341915098</c:v>
                </c:pt>
                <c:pt idx="729">
                  <c:v>139.9889721326461</c:v>
                </c:pt>
                <c:pt idx="730">
                  <c:v>139.98910912301449</c:v>
                </c:pt>
                <c:pt idx="731">
                  <c:v>139.98924441166122</c:v>
                </c:pt>
                <c:pt idx="732">
                  <c:v>139.98937801972534</c:v>
                </c:pt>
                <c:pt idx="733">
                  <c:v>139.9895099680835</c:v>
                </c:pt>
                <c:pt idx="734">
                  <c:v>139.98964027735275</c:v>
                </c:pt>
                <c:pt idx="735">
                  <c:v>139.98976896789432</c:v>
                </c:pt>
                <c:pt idx="736">
                  <c:v>139.98989605981629</c:v>
                </c:pt>
                <c:pt idx="737">
                  <c:v>139.99002157297707</c:v>
                </c:pt>
                <c:pt idx="738">
                  <c:v>139.99014552698827</c:v>
                </c:pt>
                <c:pt idx="739">
                  <c:v>139.99026794121806</c:v>
                </c:pt>
                <c:pt idx="740">
                  <c:v>139.99038883479386</c:v>
                </c:pt>
                <c:pt idx="741">
                  <c:v>139.99050822660553</c:v>
                </c:pt>
                <c:pt idx="742">
                  <c:v>139.99062613530833</c:v>
                </c:pt>
                <c:pt idx="743">
                  <c:v>139.99074257932566</c:v>
                </c:pt>
                <c:pt idx="744">
                  <c:v>139.99085757685219</c:v>
                </c:pt>
                <c:pt idx="745">
                  <c:v>139.99097114585649</c:v>
                </c:pt>
                <c:pt idx="746">
                  <c:v>139.99108330408399</c:v>
                </c:pt>
                <c:pt idx="747">
                  <c:v>139.99119406905959</c:v>
                </c:pt>
                <c:pt idx="748">
                  <c:v>139.99130345809056</c:v>
                </c:pt>
                <c:pt idx="749">
                  <c:v>139.99141148826916</c:v>
                </c:pt>
                <c:pt idx="750">
                  <c:v>139.99151817647535</c:v>
                </c:pt>
                <c:pt idx="751">
                  <c:v>139.99162353937936</c:v>
                </c:pt>
                <c:pt idx="752">
                  <c:v>139.99172759344435</c:v>
                </c:pt>
                <c:pt idx="753">
                  <c:v>139.99183035492896</c:v>
                </c:pt>
                <c:pt idx="754">
                  <c:v>139.99193183988993</c:v>
                </c:pt>
                <c:pt idx="755">
                  <c:v>139.99203206418446</c:v>
                </c:pt>
                <c:pt idx="756">
                  <c:v>139.99213104347282</c:v>
                </c:pt>
                <c:pt idx="757">
                  <c:v>139.9922287932207</c:v>
                </c:pt>
                <c:pt idx="758">
                  <c:v>139.99232532870172</c:v>
                </c:pt>
                <c:pt idx="759">
                  <c:v>139.99242066499974</c:v>
                </c:pt>
                <c:pt idx="760">
                  <c:v>139.99251481701123</c:v>
                </c:pt>
                <c:pt idx="761">
                  <c:v>139.99260779944765</c:v>
                </c:pt>
                <c:pt idx="762">
                  <c:v>139.99269962683769</c:v>
                </c:pt>
                <c:pt idx="763">
                  <c:v>139.99279031352961</c:v>
                </c:pt>
                <c:pt idx="764">
                  <c:v>139.99287987369331</c:v>
                </c:pt>
                <c:pt idx="765">
                  <c:v>139.99296832132279</c:v>
                </c:pt>
                <c:pt idx="766">
                  <c:v>139.99305567023819</c:v>
                </c:pt>
                <c:pt idx="767">
                  <c:v>139.99314193408793</c:v>
                </c:pt>
                <c:pt idx="768">
                  <c:v>139.99322712635092</c:v>
                </c:pt>
                <c:pt idx="769">
                  <c:v>139.9933112603386</c:v>
                </c:pt>
                <c:pt idx="770">
                  <c:v>139.99339434919713</c:v>
                </c:pt>
                <c:pt idx="771">
                  <c:v>139.99347640590929</c:v>
                </c:pt>
                <c:pt idx="772">
                  <c:v>139.99355744329657</c:v>
                </c:pt>
                <c:pt idx="773">
                  <c:v>139.99363747402128</c:v>
                </c:pt>
                <c:pt idx="774">
                  <c:v>139.99371651058834</c:v>
                </c:pt>
                <c:pt idx="775">
                  <c:v>139.9937945653474</c:v>
                </c:pt>
                <c:pt idx="776">
                  <c:v>139.99387165049467</c:v>
                </c:pt>
                <c:pt idx="777">
                  <c:v>139.99394777807487</c:v>
                </c:pt>
                <c:pt idx="778">
                  <c:v>139.99402295998308</c:v>
                </c:pt>
                <c:pt idx="779">
                  <c:v>139.99409720796663</c:v>
                </c:pt>
                <c:pt idx="780">
                  <c:v>139.99417053362691</c:v>
                </c:pt>
                <c:pt idx="781">
                  <c:v>139.9942429484212</c:v>
                </c:pt>
                <c:pt idx="782">
                  <c:v>139.99431446366449</c:v>
                </c:pt>
                <c:pt idx="783">
                  <c:v>139.99438509053113</c:v>
                </c:pt>
                <c:pt idx="784">
                  <c:v>139.99445484005679</c:v>
                </c:pt>
                <c:pt idx="785">
                  <c:v>139.99452372313988</c:v>
                </c:pt>
                <c:pt idx="786">
                  <c:v>139.99459175054358</c:v>
                </c:pt>
                <c:pt idx="787">
                  <c:v>139.99465893289732</c:v>
                </c:pt>
                <c:pt idx="788">
                  <c:v>139.99472528069845</c:v>
                </c:pt>
                <c:pt idx="789">
                  <c:v>139.99479080431394</c:v>
                </c:pt>
                <c:pt idx="790">
                  <c:v>139.99485551398203</c:v>
                </c:pt>
                <c:pt idx="791">
                  <c:v>139.9949194198137</c:v>
                </c:pt>
                <c:pt idx="792">
                  <c:v>139.99498253179439</c:v>
                </c:pt>
                <c:pt idx="793">
                  <c:v>139.99504485978542</c:v>
                </c:pt>
                <c:pt idx="794">
                  <c:v>139.99510641352578</c:v>
                </c:pt>
                <c:pt idx="795">
                  <c:v>139.99516720263327</c:v>
                </c:pt>
                <c:pt idx="796">
                  <c:v>139.99522723660633</c:v>
                </c:pt>
                <c:pt idx="797">
                  <c:v>139.99528652482539</c:v>
                </c:pt>
                <c:pt idx="798">
                  <c:v>139.99534507655437</c:v>
                </c:pt>
                <c:pt idx="799">
                  <c:v>139.99540290094211</c:v>
                </c:pt>
                <c:pt idx="800">
                  <c:v>139.99546000702375</c:v>
                </c:pt>
                <c:pt idx="801">
                  <c:v>139.99551640372226</c:v>
                </c:pt>
                <c:pt idx="802">
                  <c:v>139.99557209984971</c:v>
                </c:pt>
                <c:pt idx="803">
                  <c:v>139.99562710410879</c:v>
                </c:pt>
                <c:pt idx="804">
                  <c:v>139.99568142509395</c:v>
                </c:pt>
                <c:pt idx="805">
                  <c:v>139.99573507129304</c:v>
                </c:pt>
                <c:pt idx="806">
                  <c:v>139.99578805108831</c:v>
                </c:pt>
                <c:pt idx="807">
                  <c:v>139.99584037275798</c:v>
                </c:pt>
                <c:pt idx="808">
                  <c:v>139.99589204447747</c:v>
                </c:pt>
                <c:pt idx="809">
                  <c:v>139.99594307432054</c:v>
                </c:pt>
                <c:pt idx="810">
                  <c:v>139.99599347026071</c:v>
                </c:pt>
                <c:pt idx="811">
                  <c:v>139.99604324017247</c:v>
                </c:pt>
                <c:pt idx="812">
                  <c:v>139.99609239183241</c:v>
                </c:pt>
                <c:pt idx="813">
                  <c:v>139.99614093292067</c:v>
                </c:pt>
                <c:pt idx="814">
                  <c:v>139.99618887102184</c:v>
                </c:pt>
                <c:pt idx="815">
                  <c:v>139.99623621362636</c:v>
                </c:pt>
                <c:pt idx="816">
                  <c:v>139.9962829681316</c:v>
                </c:pt>
                <c:pt idx="817">
                  <c:v>139.99632914184303</c:v>
                </c:pt>
                <c:pt idx="818">
                  <c:v>139.99637474197542</c:v>
                </c:pt>
                <c:pt idx="819">
                  <c:v>139.99641977565386</c:v>
                </c:pt>
                <c:pt idx="820">
                  <c:v>139.99646424991496</c:v>
                </c:pt>
                <c:pt idx="821">
                  <c:v>139.99650817170792</c:v>
                </c:pt>
                <c:pt idx="822">
                  <c:v>139.99655154789559</c:v>
                </c:pt>
                <c:pt idx="823">
                  <c:v>139.99659438525563</c:v>
                </c:pt>
                <c:pt idx="824">
                  <c:v>139.99663669048144</c:v>
                </c:pt>
                <c:pt idx="825">
                  <c:v>139.99667847018327</c:v>
                </c:pt>
                <c:pt idx="826">
                  <c:v>139.99671973088931</c:v>
                </c:pt>
                <c:pt idx="827">
                  <c:v>139.99676047904666</c:v>
                </c:pt>
                <c:pt idx="828">
                  <c:v>139.99680072102223</c:v>
                </c:pt>
                <c:pt idx="829">
                  <c:v>139.99684046310398</c:v>
                </c:pt>
                <c:pt idx="830">
                  <c:v>139.99687971150163</c:v>
                </c:pt>
                <c:pt idx="831">
                  <c:v>139.99691847234789</c:v>
                </c:pt>
                <c:pt idx="832">
                  <c:v>139.99695675169914</c:v>
                </c:pt>
                <c:pt idx="833">
                  <c:v>139.9969945555367</c:v>
                </c:pt>
                <c:pt idx="834">
                  <c:v>139.99703188976741</c:v>
                </c:pt>
                <c:pt idx="835">
                  <c:v>139.99706876022489</c:v>
                </c:pt>
                <c:pt idx="836">
                  <c:v>139.99710517267016</c:v>
                </c:pt>
                <c:pt idx="837">
                  <c:v>139.99714113279282</c:v>
                </c:pt>
                <c:pt idx="838">
                  <c:v>139.99717664621161</c:v>
                </c:pt>
                <c:pt idx="839">
                  <c:v>139.99721171847565</c:v>
                </c:pt>
                <c:pt idx="840">
                  <c:v>139.99724635506504</c:v>
                </c:pt>
                <c:pt idx="841">
                  <c:v>139.99728056139179</c:v>
                </c:pt>
                <c:pt idx="842">
                  <c:v>139.99731434280073</c:v>
                </c:pt>
                <c:pt idx="843">
                  <c:v>139.99734770457025</c:v>
                </c:pt>
                <c:pt idx="844">
                  <c:v>139.99738065191323</c:v>
                </c:pt>
                <c:pt idx="845">
                  <c:v>139.99741318997775</c:v>
                </c:pt>
                <c:pt idx="846">
                  <c:v>139.9974453238479</c:v>
                </c:pt>
                <c:pt idx="847">
                  <c:v>139.99747705854475</c:v>
                </c:pt>
                <c:pt idx="848">
                  <c:v>139.99750839902686</c:v>
                </c:pt>
                <c:pt idx="849">
                  <c:v>139.99753935019123</c:v>
                </c:pt>
                <c:pt idx="850">
                  <c:v>139.99756991687406</c:v>
                </c:pt>
                <c:pt idx="851">
                  <c:v>139.99760010385148</c:v>
                </c:pt>
                <c:pt idx="852">
                  <c:v>139.99762991584021</c:v>
                </c:pt>
                <c:pt idx="853">
                  <c:v>139.99765935749849</c:v>
                </c:pt>
                <c:pt idx="854">
                  <c:v>139.99768843342662</c:v>
                </c:pt>
                <c:pt idx="855">
                  <c:v>139.99771714816779</c:v>
                </c:pt>
                <c:pt idx="856">
                  <c:v>139.99774550620867</c:v>
                </c:pt>
                <c:pt idx="857">
                  <c:v>139.99777351198034</c:v>
                </c:pt>
                <c:pt idx="858">
                  <c:v>139.99780116985872</c:v>
                </c:pt>
                <c:pt idx="859">
                  <c:v>139.99782848416541</c:v>
                </c:pt>
                <c:pt idx="860">
                  <c:v>139.99785545916833</c:v>
                </c:pt>
                <c:pt idx="861">
                  <c:v>139.9978820990824</c:v>
                </c:pt>
                <c:pt idx="862">
                  <c:v>139.99790840807015</c:v>
                </c:pt>
                <c:pt idx="863">
                  <c:v>139.99793439024239</c:v>
                </c:pt>
                <c:pt idx="864">
                  <c:v>139.9979600496589</c:v>
                </c:pt>
                <c:pt idx="865">
                  <c:v>139.99798539032901</c:v>
                </c:pt>
                <c:pt idx="866">
                  <c:v>139.99801041621225</c:v>
                </c:pt>
                <c:pt idx="867">
                  <c:v>139.99803513121901</c:v>
                </c:pt>
                <c:pt idx="868">
                  <c:v>139.998059539211</c:v>
                </c:pt>
                <c:pt idx="869">
                  <c:v>139.99808364400207</c:v>
                </c:pt>
                <c:pt idx="870">
                  <c:v>139.9981074493586</c:v>
                </c:pt>
                <c:pt idx="871">
                  <c:v>139.99813095900024</c:v>
                </c:pt>
                <c:pt idx="872">
                  <c:v>139.99815417660042</c:v>
                </c:pt>
                <c:pt idx="873">
                  <c:v>139.99817710578697</c:v>
                </c:pt>
                <c:pt idx="874">
                  <c:v>139.99819975014253</c:v>
                </c:pt>
                <c:pt idx="875">
                  <c:v>139.99822211320543</c:v>
                </c:pt>
                <c:pt idx="876">
                  <c:v>139.99824419846988</c:v>
                </c:pt>
                <c:pt idx="877">
                  <c:v>139.99826600938678</c:v>
                </c:pt>
                <c:pt idx="878">
                  <c:v>139.99828754936414</c:v>
                </c:pt>
                <c:pt idx="879">
                  <c:v>139.99830882176758</c:v>
                </c:pt>
                <c:pt idx="880">
                  <c:v>139.99832982992098</c:v>
                </c:pt>
                <c:pt idx="881">
                  <c:v>139.99835057710692</c:v>
                </c:pt>
                <c:pt idx="882">
                  <c:v>139.99837106656713</c:v>
                </c:pt>
                <c:pt idx="883">
                  <c:v>139.99839130150326</c:v>
                </c:pt>
                <c:pt idx="884">
                  <c:v>139.99841128507691</c:v>
                </c:pt>
                <c:pt idx="885">
                  <c:v>139.99843102041064</c:v>
                </c:pt>
                <c:pt idx="886">
                  <c:v>139.99845051058813</c:v>
                </c:pt>
                <c:pt idx="887">
                  <c:v>139.99846975865472</c:v>
                </c:pt>
                <c:pt idx="888">
                  <c:v>139.99848876761803</c:v>
                </c:pt>
                <c:pt idx="889">
                  <c:v>139.99850754044817</c:v>
                </c:pt>
                <c:pt idx="890">
                  <c:v>139.99852608007848</c:v>
                </c:pt>
                <c:pt idx="891">
                  <c:v>139.99854438940579</c:v>
                </c:pt>
                <c:pt idx="892">
                  <c:v>139.998562471291</c:v>
                </c:pt>
                <c:pt idx="893">
                  <c:v>139.9985803285594</c:v>
                </c:pt>
                <c:pt idx="894">
                  <c:v>139.99859796400128</c:v>
                </c:pt>
                <c:pt idx="895">
                  <c:v>139.9986153803722</c:v>
                </c:pt>
                <c:pt idx="896">
                  <c:v>139.99863258039343</c:v>
                </c:pt>
                <c:pt idx="897">
                  <c:v>139.99864956675259</c:v>
                </c:pt>
                <c:pt idx="898">
                  <c:v>139.99866634210383</c:v>
                </c:pt>
                <c:pt idx="899">
                  <c:v>139.99868290906826</c:v>
                </c:pt>
                <c:pt idx="900">
                  <c:v>139.9986992702346</c:v>
                </c:pt>
                <c:pt idx="901">
                  <c:v>139.99871542815924</c:v>
                </c:pt>
                <c:pt idx="902">
                  <c:v>139.99873138536691</c:v>
                </c:pt>
                <c:pt idx="903">
                  <c:v>139.998747144351</c:v>
                </c:pt>
                <c:pt idx="904">
                  <c:v>139.9987627075738</c:v>
                </c:pt>
                <c:pt idx="905">
                  <c:v>139.99877807746719</c:v>
                </c:pt>
                <c:pt idx="906">
                  <c:v>139.99879325643269</c:v>
                </c:pt>
                <c:pt idx="907">
                  <c:v>139.99880824684203</c:v>
                </c:pt>
                <c:pt idx="908">
                  <c:v>139.9988230510375</c:v>
                </c:pt>
                <c:pt idx="909">
                  <c:v>139.99883767133232</c:v>
                </c:pt>
                <c:pt idx="910">
                  <c:v>139.99885211001094</c:v>
                </c:pt>
                <c:pt idx="911">
                  <c:v>139.99886636932939</c:v>
                </c:pt>
                <c:pt idx="912">
                  <c:v>139.99888045151573</c:v>
                </c:pt>
                <c:pt idx="913">
                  <c:v>139.99889435877037</c:v>
                </c:pt>
                <c:pt idx="914">
                  <c:v>139.99890809326632</c:v>
                </c:pt>
                <c:pt idx="915">
                  <c:v>139.99892165714959</c:v>
                </c:pt>
                <c:pt idx="916">
                  <c:v>139.99893505253962</c:v>
                </c:pt>
                <c:pt idx="917">
                  <c:v>139.99894828152944</c:v>
                </c:pt>
                <c:pt idx="918">
                  <c:v>139.99896134618609</c:v>
                </c:pt>
                <c:pt idx="919">
                  <c:v>139.99897424855101</c:v>
                </c:pt>
                <c:pt idx="920">
                  <c:v>139.99898699064013</c:v>
                </c:pt>
                <c:pt idx="921">
                  <c:v>139.9989995744445</c:v>
                </c:pt>
                <c:pt idx="922">
                  <c:v>139.99901200193034</c:v>
                </c:pt>
                <c:pt idx="923">
                  <c:v>139.99902427503949</c:v>
                </c:pt>
                <c:pt idx="924">
                  <c:v>139.99903639568959</c:v>
                </c:pt>
                <c:pt idx="925">
                  <c:v>139.99904836577457</c:v>
                </c:pt>
                <c:pt idx="926">
                  <c:v>139.99906018716479</c:v>
                </c:pt>
                <c:pt idx="927">
                  <c:v>139.99907186170734</c:v>
                </c:pt>
                <c:pt idx="928">
                  <c:v>139.99908339122638</c:v>
                </c:pt>
                <c:pt idx="929">
                  <c:v>139.99909477752345</c:v>
                </c:pt>
                <c:pt idx="930">
                  <c:v>139.99910602237765</c:v>
                </c:pt>
                <c:pt idx="931">
                  <c:v>139.99911712754601</c:v>
                </c:pt>
                <c:pt idx="932">
                  <c:v>139.99912809476376</c:v>
                </c:pt>
                <c:pt idx="933">
                  <c:v>139.99913892574457</c:v>
                </c:pt>
                <c:pt idx="934">
                  <c:v>139.99914962218077</c:v>
                </c:pt>
                <c:pt idx="935">
                  <c:v>139.99916018574368</c:v>
                </c:pt>
                <c:pt idx="936">
                  <c:v>139.99917061808392</c:v>
                </c:pt>
                <c:pt idx="937">
                  <c:v>139.99918092083155</c:v>
                </c:pt>
                <c:pt idx="938">
                  <c:v>139.99919109559642</c:v>
                </c:pt>
                <c:pt idx="939">
                  <c:v>139.99920114396826</c:v>
                </c:pt>
                <c:pt idx="940">
                  <c:v>139.99921106751728</c:v>
                </c:pt>
                <c:pt idx="941">
                  <c:v>139.99922086779398</c:v>
                </c:pt>
                <c:pt idx="942">
                  <c:v>139.99923054632967</c:v>
                </c:pt>
                <c:pt idx="943">
                  <c:v>139.99924010463667</c:v>
                </c:pt>
                <c:pt idx="944">
                  <c:v>139.99924954420851</c:v>
                </c:pt>
                <c:pt idx="945">
                  <c:v>139.99925886652005</c:v>
                </c:pt>
                <c:pt idx="946">
                  <c:v>139.99926807302802</c:v>
                </c:pt>
                <c:pt idx="947">
                  <c:v>139.99927716517089</c:v>
                </c:pt>
                <c:pt idx="948">
                  <c:v>139.99928614436931</c:v>
                </c:pt>
                <c:pt idx="949">
                  <c:v>139.99929501202638</c:v>
                </c:pt>
                <c:pt idx="950">
                  <c:v>139.99930376952764</c:v>
                </c:pt>
                <c:pt idx="951">
                  <c:v>139.99931241824149</c:v>
                </c:pt>
                <c:pt idx="952">
                  <c:v>139.99932095951925</c:v>
                </c:pt>
                <c:pt idx="953">
                  <c:v>139.99932939469559</c:v>
                </c:pt>
                <c:pt idx="954">
                  <c:v>139.99933772508848</c:v>
                </c:pt>
                <c:pt idx="955">
                  <c:v>139.99934595199954</c:v>
                </c:pt>
                <c:pt idx="956">
                  <c:v>139.9993540767143</c:v>
                </c:pt>
                <c:pt idx="957">
                  <c:v>139.99936210050222</c:v>
                </c:pt>
                <c:pt idx="958">
                  <c:v>139.99937002461704</c:v>
                </c:pt>
                <c:pt idx="959">
                  <c:v>139.99937785029692</c:v>
                </c:pt>
                <c:pt idx="960">
                  <c:v>139.99938557876465</c:v>
                </c:pt>
                <c:pt idx="961">
                  <c:v>139.99939321122784</c:v>
                </c:pt>
                <c:pt idx="962">
                  <c:v>139.99940074887903</c:v>
                </c:pt>
                <c:pt idx="963">
                  <c:v>139.999408192896</c:v>
                </c:pt>
                <c:pt idx="964">
                  <c:v>139.99941554444192</c:v>
                </c:pt>
                <c:pt idx="965">
                  <c:v>139.99942280466547</c:v>
                </c:pt>
                <c:pt idx="966">
                  <c:v>139.99942997470106</c:v>
                </c:pt>
                <c:pt idx="967">
                  <c:v>139.99943705566903</c:v>
                </c:pt>
                <c:pt idx="968">
                  <c:v>139.99944404867585</c:v>
                </c:pt>
                <c:pt idx="969">
                  <c:v>139.99945095481411</c:v>
                </c:pt>
                <c:pt idx="970">
                  <c:v>139.99945777516294</c:v>
                </c:pt>
                <c:pt idx="971">
                  <c:v>139.99946451078804</c:v>
                </c:pt>
                <c:pt idx="972">
                  <c:v>139.99947116274186</c:v>
                </c:pt>
                <c:pt idx="973">
                  <c:v>139.99947773206378</c:v>
                </c:pt>
                <c:pt idx="974">
                  <c:v>139.9994842197803</c:v>
                </c:pt>
                <c:pt idx="975">
                  <c:v>139.99949062690507</c:v>
                </c:pt>
                <c:pt idx="976">
                  <c:v>139.99949695443928</c:v>
                </c:pt>
                <c:pt idx="977">
                  <c:v>139.9995032033716</c:v>
                </c:pt>
                <c:pt idx="978">
                  <c:v>139.99950937467844</c:v>
                </c:pt>
                <c:pt idx="979">
                  <c:v>139.99951546932408</c:v>
                </c:pt>
                <c:pt idx="980">
                  <c:v>139.9995214882608</c:v>
                </c:pt>
                <c:pt idx="981">
                  <c:v>139.99952743242909</c:v>
                </c:pt>
                <c:pt idx="982">
                  <c:v>139.99953330275773</c:v>
                </c:pt>
                <c:pt idx="983">
                  <c:v>139.99953910016399</c:v>
                </c:pt>
                <c:pt idx="984">
                  <c:v>139.9995448255537</c:v>
                </c:pt>
                <c:pt idx="985">
                  <c:v>139.99955047982149</c:v>
                </c:pt>
                <c:pt idx="986">
                  <c:v>139.99955606385083</c:v>
                </c:pt>
                <c:pt idx="987">
                  <c:v>139.99956157851423</c:v>
                </c:pt>
                <c:pt idx="988">
                  <c:v>139.99956702467338</c:v>
                </c:pt>
                <c:pt idx="989">
                  <c:v>139.99957240317929</c:v>
                </c:pt>
                <c:pt idx="990">
                  <c:v>139.99957771487229</c:v>
                </c:pt>
                <c:pt idx="991">
                  <c:v>139.99958296058242</c:v>
                </c:pt>
                <c:pt idx="992">
                  <c:v>139.99958814112927</c:v>
                </c:pt>
                <c:pt idx="993">
                  <c:v>139.99959325732232</c:v>
                </c:pt>
                <c:pt idx="994">
                  <c:v>139.99959830996102</c:v>
                </c:pt>
                <c:pt idx="995">
                  <c:v>139.9996032998348</c:v>
                </c:pt>
                <c:pt idx="996">
                  <c:v>139.9996082277234</c:v>
                </c:pt>
                <c:pt idx="997">
                  <c:v>139.99961309439678</c:v>
                </c:pt>
                <c:pt idx="998">
                  <c:v>139.99961790061536</c:v>
                </c:pt>
                <c:pt idx="999">
                  <c:v>139.99962264713017</c:v>
                </c:pt>
                <c:pt idx="1000">
                  <c:v>139.9996273346828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439680"/>
        <c:axId val="178441216"/>
      </c:lineChart>
      <c:catAx>
        <c:axId val="178439680"/>
        <c:scaling>
          <c:orientation val="minMax"/>
        </c:scaling>
        <c:delete val="0"/>
        <c:axPos val="b"/>
        <c:majorGridlines/>
        <c:minorGridlines>
          <c:spPr>
            <a:ln>
              <a:solidFill>
                <a:schemeClr val="tx1">
                  <a:alpha val="14000"/>
                </a:schemeClr>
              </a:solidFill>
            </a:ln>
          </c:spPr>
        </c:minorGridlines>
        <c:numFmt formatCode="0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78441216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178441216"/>
        <c:scaling>
          <c:orientation val="minMax"/>
        </c:scaling>
        <c:delete val="0"/>
        <c:axPos val="l"/>
        <c:majorGridlines/>
        <c:minorGridlines/>
        <c:numFmt formatCode="0.0" sourceLinked="1"/>
        <c:majorTickMark val="out"/>
        <c:minorTickMark val="none"/>
        <c:tickLblPos val="nextTo"/>
        <c:crossAx val="178439680"/>
        <c:crosses val="autoZero"/>
        <c:crossBetween val="midCat"/>
        <c:majorUnit val="10"/>
        <c:min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18</xdr:row>
      <xdr:rowOff>9524</xdr:rowOff>
    </xdr:from>
    <xdr:to>
      <xdr:col>14</xdr:col>
      <xdr:colOff>617008</xdr:colOff>
      <xdr:row>41</xdr:row>
      <xdr:rowOff>57149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1526117</xdr:colOff>
      <xdr:row>35</xdr:row>
      <xdr:rowOff>43392</xdr:rowOff>
    </xdr:from>
    <xdr:to>
      <xdr:col>14</xdr:col>
      <xdr:colOff>364067</xdr:colOff>
      <xdr:row>38</xdr:row>
      <xdr:rowOff>129117</xdr:rowOff>
    </xdr:to>
    <xdr:sp macro="" textlink="">
      <xdr:nvSpPr>
        <xdr:cNvPr id="3" name="TextBox 2"/>
        <xdr:cNvSpPr txBox="1"/>
      </xdr:nvSpPr>
      <xdr:spPr>
        <a:xfrm>
          <a:off x="10031942" y="6615642"/>
          <a:ext cx="1533525" cy="657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NZ" sz="1100" b="1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______  smart control</a:t>
          </a:r>
          <a:endParaRPr lang="en-NZ" sz="1100" b="1">
            <a:solidFill>
              <a:srgbClr val="0070C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NZ" sz="1100" b="1">
              <a:solidFill>
                <a:srgbClr val="00B0F0"/>
              </a:solidFill>
            </a:rPr>
            <a:t>______  cooling level 1 </a:t>
          </a:r>
          <a:endParaRPr lang="en-NZ" sz="1100" b="1">
            <a:solidFill>
              <a:srgbClr val="FF9966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NZ" sz="11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______  cooling level 0</a:t>
          </a:r>
          <a:endParaRPr lang="en-NZ">
            <a:solidFill>
              <a:schemeClr val="bg1">
                <a:lumMod val="50000"/>
              </a:schemeClr>
            </a:solidFill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NZ" b="1">
            <a:solidFill>
              <a:srgbClr val="FF9966"/>
            </a:solidFill>
            <a:effectLst/>
          </a:endParaRPr>
        </a:p>
        <a:p>
          <a:endParaRPr lang="en-NZ" sz="1100" b="1">
            <a:solidFill>
              <a:srgbClr val="00B0F0"/>
            </a:solidFill>
          </a:endParaRPr>
        </a:p>
      </xdr:txBody>
    </xdr:sp>
    <xdr:clientData/>
  </xdr:twoCellAnchor>
  <xdr:twoCellAnchor editAs="oneCell">
    <xdr:from>
      <xdr:col>16</xdr:col>
      <xdr:colOff>361951</xdr:colOff>
      <xdr:row>2</xdr:row>
      <xdr:rowOff>12923</xdr:rowOff>
    </xdr:from>
    <xdr:to>
      <xdr:col>19</xdr:col>
      <xdr:colOff>257175</xdr:colOff>
      <xdr:row>5</xdr:row>
      <xdr:rowOff>171449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25376" y="279623"/>
          <a:ext cx="2428874" cy="7300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2"/>
  <sheetViews>
    <sheetView tabSelected="1" zoomScaleNormal="100" workbookViewId="0">
      <selection activeCell="D3" sqref="D3"/>
    </sheetView>
  </sheetViews>
  <sheetFormatPr defaultRowHeight="15" x14ac:dyDescent="0.25"/>
  <cols>
    <col min="1" max="1" width="3.7109375" customWidth="1"/>
    <col min="2" max="2" width="4.7109375" customWidth="1"/>
    <col min="3" max="3" width="30.7109375" customWidth="1"/>
    <col min="4" max="4" width="9.7109375" style="16" customWidth="1"/>
    <col min="5" max="5" width="9.7109375" style="1" customWidth="1"/>
    <col min="6" max="7" width="4.7109375" customWidth="1"/>
    <col min="8" max="8" width="30.7109375" customWidth="1"/>
    <col min="9" max="9" width="9.7109375" style="16" customWidth="1"/>
    <col min="10" max="10" width="9.7109375" customWidth="1"/>
    <col min="11" max="12" width="4.7109375" customWidth="1"/>
    <col min="13" max="13" width="30.7109375" customWidth="1"/>
    <col min="14" max="14" width="9.7109375" style="16" customWidth="1"/>
    <col min="15" max="15" width="9.7109375" customWidth="1"/>
    <col min="16" max="16" width="4.7109375" customWidth="1"/>
    <col min="17" max="18" width="13.7109375" style="16" customWidth="1"/>
    <col min="19" max="19" width="10.5703125" style="16" customWidth="1"/>
    <col min="20" max="20" width="9.140625" style="16"/>
  </cols>
  <sheetData>
    <row r="1" spans="2:20" ht="6" customHeight="1" x14ac:dyDescent="0.25"/>
    <row r="2" spans="2:20" x14ac:dyDescent="0.25">
      <c r="B2" s="77" t="s">
        <v>16</v>
      </c>
      <c r="C2" s="77"/>
      <c r="D2" s="77"/>
      <c r="E2" s="77"/>
      <c r="G2" s="77" t="s">
        <v>17</v>
      </c>
      <c r="H2" s="77"/>
      <c r="I2" s="77"/>
      <c r="J2" s="77"/>
      <c r="L2" s="77" t="s">
        <v>18</v>
      </c>
      <c r="M2" s="77"/>
      <c r="N2" s="77"/>
      <c r="O2" s="77"/>
    </row>
    <row r="3" spans="2:20" ht="15" customHeight="1" x14ac:dyDescent="0.25">
      <c r="B3" s="70" t="s">
        <v>23</v>
      </c>
      <c r="C3" s="2" t="s">
        <v>4</v>
      </c>
      <c r="D3" s="25">
        <v>10</v>
      </c>
      <c r="E3" s="6" t="s">
        <v>13</v>
      </c>
      <c r="G3" s="70" t="s">
        <v>23</v>
      </c>
      <c r="H3" s="2" t="s">
        <v>4</v>
      </c>
      <c r="I3" s="25">
        <v>16</v>
      </c>
      <c r="J3" s="6" t="s">
        <v>13</v>
      </c>
      <c r="L3" s="70" t="s">
        <v>23</v>
      </c>
      <c r="M3" s="2" t="s">
        <v>4</v>
      </c>
      <c r="N3" s="61">
        <v>0</v>
      </c>
      <c r="O3" s="6" t="s">
        <v>13</v>
      </c>
    </row>
    <row r="4" spans="2:20" x14ac:dyDescent="0.25">
      <c r="B4" s="71"/>
      <c r="C4" s="4" t="s">
        <v>22</v>
      </c>
      <c r="D4" s="26">
        <v>33</v>
      </c>
      <c r="E4" s="7" t="s">
        <v>12</v>
      </c>
      <c r="G4" s="71"/>
      <c r="H4" s="4" t="s">
        <v>22</v>
      </c>
      <c r="I4" s="21">
        <f>D4</f>
        <v>33</v>
      </c>
      <c r="J4" s="7" t="s">
        <v>12</v>
      </c>
      <c r="L4" s="71"/>
      <c r="M4" s="4" t="s">
        <v>22</v>
      </c>
      <c r="N4" s="21">
        <f>I4</f>
        <v>33</v>
      </c>
      <c r="O4" s="7" t="s">
        <v>12</v>
      </c>
    </row>
    <row r="5" spans="2:20" x14ac:dyDescent="0.25">
      <c r="B5" s="71"/>
      <c r="C5" s="4" t="s">
        <v>24</v>
      </c>
      <c r="D5" s="26">
        <v>200</v>
      </c>
      <c r="E5" s="5"/>
      <c r="G5" s="71"/>
      <c r="H5" s="4" t="s">
        <v>24</v>
      </c>
      <c r="I5" s="21">
        <f>D5</f>
        <v>200</v>
      </c>
      <c r="J5" s="5"/>
      <c r="L5" s="71"/>
      <c r="M5" s="4" t="s">
        <v>24</v>
      </c>
      <c r="N5" s="21">
        <f>D5</f>
        <v>200</v>
      </c>
      <c r="O5" s="5"/>
    </row>
    <row r="6" spans="2:20" x14ac:dyDescent="0.25">
      <c r="B6" s="72"/>
      <c r="C6" s="11" t="s">
        <v>8</v>
      </c>
      <c r="D6" s="15">
        <f>(D3*1000/(D4*SQRT(3)))</f>
        <v>174.95462702715935</v>
      </c>
      <c r="E6" s="8" t="s">
        <v>11</v>
      </c>
      <c r="G6" s="72"/>
      <c r="H6" s="11" t="s">
        <v>8</v>
      </c>
      <c r="I6" s="15">
        <f>(I3*1000/(I4*SQRT(3)))</f>
        <v>279.92740324345493</v>
      </c>
      <c r="J6" s="8" t="s">
        <v>11</v>
      </c>
      <c r="L6" s="72"/>
      <c r="M6" s="11" t="s">
        <v>8</v>
      </c>
      <c r="N6" s="15">
        <f>(N3*1000/(N4*SQRT(3)))</f>
        <v>0</v>
      </c>
      <c r="O6" s="8" t="s">
        <v>11</v>
      </c>
    </row>
    <row r="7" spans="2:20" ht="15.75" thickBot="1" x14ac:dyDescent="0.3">
      <c r="J7" s="1"/>
      <c r="O7" s="1"/>
    </row>
    <row r="8" spans="2:20" x14ac:dyDescent="0.25">
      <c r="B8" s="70" t="s">
        <v>7</v>
      </c>
      <c r="C8" s="2" t="s">
        <v>6</v>
      </c>
      <c r="D8" s="17">
        <f>D6</f>
        <v>174.95462702715935</v>
      </c>
      <c r="E8" s="3" t="s">
        <v>3</v>
      </c>
      <c r="G8" s="70" t="s">
        <v>7</v>
      </c>
      <c r="H8" s="2" t="s">
        <v>6</v>
      </c>
      <c r="I8" s="17">
        <f>I6</f>
        <v>279.92740324345493</v>
      </c>
      <c r="J8" s="3" t="s">
        <v>3</v>
      </c>
      <c r="L8" s="70" t="s">
        <v>7</v>
      </c>
      <c r="M8" s="2" t="s">
        <v>6</v>
      </c>
      <c r="N8" s="17">
        <f>N6</f>
        <v>0</v>
      </c>
      <c r="O8" s="3" t="s">
        <v>3</v>
      </c>
      <c r="Q8" s="37" t="s">
        <v>25</v>
      </c>
      <c r="R8" s="38" t="s">
        <v>26</v>
      </c>
      <c r="S8" s="73" t="s">
        <v>32</v>
      </c>
      <c r="T8" s="74"/>
    </row>
    <row r="9" spans="2:20" ht="15.75" thickBot="1" x14ac:dyDescent="0.3">
      <c r="B9" s="71"/>
      <c r="C9" s="4" t="s">
        <v>0</v>
      </c>
      <c r="D9" s="26">
        <v>360</v>
      </c>
      <c r="E9" s="5" t="s">
        <v>14</v>
      </c>
      <c r="G9" s="71"/>
      <c r="H9" s="4" t="s">
        <v>0</v>
      </c>
      <c r="I9" s="26">
        <v>144</v>
      </c>
      <c r="J9" s="5" t="s">
        <v>14</v>
      </c>
      <c r="L9" s="71"/>
      <c r="M9" s="4" t="s">
        <v>0</v>
      </c>
      <c r="N9" s="62">
        <v>0</v>
      </c>
      <c r="O9" s="5" t="s">
        <v>14</v>
      </c>
      <c r="Q9" s="39">
        <f>D9*5</f>
        <v>1800</v>
      </c>
      <c r="R9" s="40">
        <f>Q9/86400</f>
        <v>2.0833333333333332E-2</v>
      </c>
      <c r="S9" s="75">
        <f>IF(I22&lt;D17,I22,D17)</f>
        <v>140</v>
      </c>
      <c r="T9" s="76"/>
    </row>
    <row r="10" spans="2:20" x14ac:dyDescent="0.25">
      <c r="B10" s="71"/>
      <c r="C10" s="4" t="s">
        <v>5</v>
      </c>
      <c r="D10" s="26">
        <v>26</v>
      </c>
      <c r="E10" s="5"/>
      <c r="G10" s="71"/>
      <c r="H10" s="4" t="s">
        <v>5</v>
      </c>
      <c r="I10" s="26">
        <v>26</v>
      </c>
      <c r="J10" s="5"/>
      <c r="L10" s="71"/>
      <c r="M10" s="4" t="s">
        <v>5</v>
      </c>
      <c r="N10" s="62">
        <v>0</v>
      </c>
      <c r="O10" s="5"/>
    </row>
    <row r="11" spans="2:20" x14ac:dyDescent="0.25">
      <c r="B11" s="72"/>
      <c r="C11" s="11" t="s">
        <v>2</v>
      </c>
      <c r="D11" s="27">
        <v>1.6</v>
      </c>
      <c r="E11" s="12"/>
      <c r="G11" s="72"/>
      <c r="H11" s="11" t="s">
        <v>2</v>
      </c>
      <c r="I11" s="27">
        <v>1.6</v>
      </c>
      <c r="J11" s="12"/>
      <c r="L11" s="72"/>
      <c r="M11" s="11" t="s">
        <v>2</v>
      </c>
      <c r="N11" s="63">
        <v>0</v>
      </c>
      <c r="O11" s="12"/>
      <c r="S11" s="33" t="s">
        <v>30</v>
      </c>
      <c r="T11" s="35" t="s">
        <v>31</v>
      </c>
    </row>
    <row r="12" spans="2:20" x14ac:dyDescent="0.25">
      <c r="H12" s="30"/>
      <c r="I12" s="31"/>
      <c r="J12" s="30"/>
      <c r="K12" s="30"/>
      <c r="L12" s="30"/>
      <c r="M12" s="30"/>
      <c r="N12" s="31"/>
      <c r="O12" s="30"/>
      <c r="Q12" s="16" t="s">
        <v>28</v>
      </c>
      <c r="R12" s="16" t="s">
        <v>29</v>
      </c>
      <c r="S12" s="33" t="s">
        <v>27</v>
      </c>
      <c r="T12" s="35" t="s">
        <v>27</v>
      </c>
    </row>
    <row r="13" spans="2:20" ht="15" customHeight="1" x14ac:dyDescent="0.25">
      <c r="B13" s="70" t="s">
        <v>10</v>
      </c>
      <c r="C13" s="2" t="s">
        <v>1</v>
      </c>
      <c r="D13" s="25">
        <v>40</v>
      </c>
      <c r="E13" s="3" t="s">
        <v>15</v>
      </c>
      <c r="G13" s="70" t="s">
        <v>10</v>
      </c>
      <c r="H13" s="2" t="s">
        <v>20</v>
      </c>
      <c r="I13" s="25">
        <v>75</v>
      </c>
      <c r="J13" s="3" t="s">
        <v>15</v>
      </c>
      <c r="L13" s="70" t="s">
        <v>10</v>
      </c>
      <c r="M13" s="2" t="s">
        <v>21</v>
      </c>
      <c r="N13" s="61">
        <v>0</v>
      </c>
      <c r="O13" s="3" t="s">
        <v>15</v>
      </c>
      <c r="Q13" s="16">
        <v>30</v>
      </c>
      <c r="R13" s="32">
        <f t="shared" ref="R13:R32" si="0">Q13/86400</f>
        <v>3.4722222222222224E-4</v>
      </c>
      <c r="S13" s="34">
        <f>Calcs!Q31</f>
        <v>47.995558537067673</v>
      </c>
      <c r="T13" s="36">
        <f>Calcs!S31</f>
        <v>58.806365384936512</v>
      </c>
    </row>
    <row r="14" spans="2:20" x14ac:dyDescent="0.25">
      <c r="B14" s="71"/>
      <c r="C14" s="4" t="s">
        <v>19</v>
      </c>
      <c r="D14" s="26">
        <v>700</v>
      </c>
      <c r="E14" s="5" t="s">
        <v>3</v>
      </c>
      <c r="G14" s="71"/>
      <c r="H14" s="4" t="s">
        <v>19</v>
      </c>
      <c r="I14" s="21">
        <f>D14</f>
        <v>700</v>
      </c>
      <c r="J14" s="5" t="s">
        <v>3</v>
      </c>
      <c r="L14" s="71"/>
      <c r="M14" s="4" t="s">
        <v>19</v>
      </c>
      <c r="N14" s="21">
        <f>D14</f>
        <v>700</v>
      </c>
      <c r="O14" s="5" t="s">
        <v>3</v>
      </c>
      <c r="Q14" s="16">
        <f t="shared" ref="Q14:Q32" si="1">Q13+30</f>
        <v>60</v>
      </c>
      <c r="R14" s="32">
        <f t="shared" si="0"/>
        <v>6.9444444444444447E-4</v>
      </c>
      <c r="S14" s="34">
        <f>Calcs!Q61</f>
        <v>55.351827510938591</v>
      </c>
      <c r="T14" s="36">
        <f>Calcs!S61</f>
        <v>74.075936979955628</v>
      </c>
    </row>
    <row r="15" spans="2:20" x14ac:dyDescent="0.25">
      <c r="B15" s="72"/>
      <c r="C15" s="14" t="s">
        <v>9</v>
      </c>
      <c r="D15" s="18">
        <f>D14/D5</f>
        <v>3.5</v>
      </c>
      <c r="E15" s="12" t="s">
        <v>3</v>
      </c>
      <c r="G15" s="72"/>
      <c r="H15" s="14" t="s">
        <v>9</v>
      </c>
      <c r="I15" s="18">
        <f>D15</f>
        <v>3.5</v>
      </c>
      <c r="J15" s="12" t="s">
        <v>3</v>
      </c>
      <c r="L15" s="72"/>
      <c r="M15" s="14" t="s">
        <v>9</v>
      </c>
      <c r="N15" s="18">
        <f>D15</f>
        <v>3.5</v>
      </c>
      <c r="O15" s="12" t="s">
        <v>3</v>
      </c>
      <c r="Q15" s="16">
        <f t="shared" si="1"/>
        <v>90</v>
      </c>
      <c r="R15" s="32">
        <f t="shared" si="0"/>
        <v>1.0416666666666667E-3</v>
      </c>
      <c r="S15" s="34">
        <f>Calcs!Q91</f>
        <v>62.119921692859513</v>
      </c>
      <c r="T15" s="36">
        <f>Calcs!S91</f>
        <v>86.473857148100976</v>
      </c>
    </row>
    <row r="16" spans="2:20" x14ac:dyDescent="0.25">
      <c r="D16" s="19"/>
      <c r="Q16" s="16">
        <f t="shared" si="1"/>
        <v>120</v>
      </c>
      <c r="R16" s="32">
        <f t="shared" si="0"/>
        <v>1.3888888888888889E-3</v>
      </c>
      <c r="S16" s="34">
        <f>Calcs!Q121</f>
        <v>68.346868942621072</v>
      </c>
      <c r="T16" s="36">
        <f>Calcs!S121</f>
        <v>96.540179149292186</v>
      </c>
    </row>
    <row r="17" spans="2:20" x14ac:dyDescent="0.25">
      <c r="B17" s="41"/>
      <c r="C17" s="42" t="s">
        <v>33</v>
      </c>
      <c r="D17" s="43">
        <f>IF(D10*POWER((D14/D8),D11)&lt;100,D13+D10*POWER((D14/D8),D11),D13+100)</f>
        <v>140</v>
      </c>
      <c r="E17" s="44" t="s">
        <v>15</v>
      </c>
      <c r="G17" s="41"/>
      <c r="H17" s="42" t="s">
        <v>33</v>
      </c>
      <c r="I17" s="43">
        <f>IF(I22&lt;D17,I22,D17)</f>
        <v>140</v>
      </c>
      <c r="J17" s="44" t="s">
        <v>15</v>
      </c>
      <c r="Q17" s="16">
        <f t="shared" si="1"/>
        <v>150</v>
      </c>
      <c r="R17" s="32">
        <f t="shared" si="0"/>
        <v>1.736111111111111E-3</v>
      </c>
      <c r="S17" s="34">
        <f>Calcs!Q151</f>
        <v>74.075936979955628</v>
      </c>
      <c r="T17" s="36">
        <f>Calcs!S151</f>
        <v>104.71339185411512</v>
      </c>
    </row>
    <row r="18" spans="2:20" x14ac:dyDescent="0.25">
      <c r="D18" s="19"/>
      <c r="Q18" s="16">
        <f t="shared" si="1"/>
        <v>180</v>
      </c>
      <c r="R18" s="32">
        <f t="shared" si="0"/>
        <v>2.0833333333333333E-3</v>
      </c>
      <c r="S18" s="34">
        <f>Calcs!Q181</f>
        <v>85.35945668325715</v>
      </c>
      <c r="T18" s="36">
        <f>Calcs!S181</f>
        <v>111.34952031398099</v>
      </c>
    </row>
    <row r="19" spans="2:20" x14ac:dyDescent="0.25">
      <c r="D19" s="19"/>
      <c r="Q19" s="16">
        <f t="shared" si="1"/>
        <v>210</v>
      </c>
      <c r="R19" s="32">
        <f t="shared" si="0"/>
        <v>2.4305555555555556E-3</v>
      </c>
      <c r="S19" s="34">
        <f>Calcs!Q211</f>
        <v>95.635356907718318</v>
      </c>
      <c r="T19" s="36">
        <f>Calcs!S211</f>
        <v>116.73763420827073</v>
      </c>
    </row>
    <row r="20" spans="2:20" x14ac:dyDescent="0.25">
      <c r="Q20" s="16">
        <f t="shared" si="1"/>
        <v>240</v>
      </c>
      <c r="R20" s="32">
        <f t="shared" si="0"/>
        <v>2.7777777777777779E-3</v>
      </c>
      <c r="S20" s="34">
        <f>Calcs!Q241</f>
        <v>103.97873378937581</v>
      </c>
      <c r="T20" s="36">
        <f>Calcs!S241</f>
        <v>121.11243971624383</v>
      </c>
    </row>
    <row r="21" spans="2:20" x14ac:dyDescent="0.25">
      <c r="F21" s="10"/>
      <c r="Q21" s="16">
        <f t="shared" si="1"/>
        <v>270</v>
      </c>
      <c r="R21" s="32">
        <f t="shared" si="0"/>
        <v>3.1250000000000002E-3</v>
      </c>
      <c r="S21" s="34">
        <f>Calcs!Q271</f>
        <v>110.75302472922645</v>
      </c>
      <c r="T21" s="36">
        <f>Calcs!S271</f>
        <v>124.66450331550716</v>
      </c>
    </row>
    <row r="22" spans="2:20" x14ac:dyDescent="0.25">
      <c r="I22" s="29">
        <f>IF(D13+I10*POWER((I14/I8),I11)&gt;I13,D13+I10*POWER((I14/I8),I11),I13)</f>
        <v>152.68277854373187</v>
      </c>
      <c r="Q22" s="16">
        <f t="shared" si="1"/>
        <v>300</v>
      </c>
      <c r="R22" s="32">
        <f t="shared" si="0"/>
        <v>3.472222222222222E-3</v>
      </c>
      <c r="S22" s="34">
        <f>Calcs!Q301</f>
        <v>116.25331776269016</v>
      </c>
      <c r="T22" s="36">
        <f>Calcs!S301</f>
        <v>127.5485528555877</v>
      </c>
    </row>
    <row r="23" spans="2:20" x14ac:dyDescent="0.25">
      <c r="Q23" s="16">
        <f t="shared" si="1"/>
        <v>330</v>
      </c>
      <c r="R23" s="32">
        <f t="shared" si="0"/>
        <v>3.8194444444444443E-3</v>
      </c>
      <c r="S23" s="34">
        <f>Calcs!Q331</f>
        <v>120.71920559103845</v>
      </c>
      <c r="T23" s="36">
        <f>Calcs!S331</f>
        <v>129.89021750127813</v>
      </c>
    </row>
    <row r="24" spans="2:20" x14ac:dyDescent="0.25">
      <c r="Q24" s="16">
        <f t="shared" si="1"/>
        <v>360</v>
      </c>
      <c r="R24" s="32">
        <f t="shared" si="0"/>
        <v>4.1666666666666666E-3</v>
      </c>
      <c r="S24" s="34">
        <f>Calcs!Q361</f>
        <v>124.34522223670618</v>
      </c>
      <c r="T24" s="36">
        <f>Calcs!S361</f>
        <v>131.79150013761011</v>
      </c>
    </row>
    <row r="25" spans="2:20" x14ac:dyDescent="0.25">
      <c r="Q25" s="16">
        <f t="shared" si="1"/>
        <v>390</v>
      </c>
      <c r="R25" s="32">
        <f t="shared" si="0"/>
        <v>4.5138888888888885E-3</v>
      </c>
      <c r="S25" s="34">
        <f>Calcs!Q391</f>
        <v>127.289316943071</v>
      </c>
      <c r="T25" s="36">
        <f>Calcs!S391</f>
        <v>133.33522061435318</v>
      </c>
    </row>
    <row r="26" spans="2:20" x14ac:dyDescent="0.25">
      <c r="D26" s="22"/>
      <c r="Q26" s="16">
        <f t="shared" si="1"/>
        <v>420</v>
      </c>
      <c r="R26" s="32">
        <f t="shared" si="0"/>
        <v>4.8611111111111112E-3</v>
      </c>
      <c r="S26" s="34">
        <f>Calcs!Q421</f>
        <v>129.67973444167828</v>
      </c>
      <c r="T26" s="36">
        <f>Calcs!S421</f>
        <v>134.58862337771785</v>
      </c>
    </row>
    <row r="27" spans="2:20" x14ac:dyDescent="0.25">
      <c r="Q27" s="16">
        <f t="shared" si="1"/>
        <v>450</v>
      </c>
      <c r="R27" s="32">
        <f t="shared" si="0"/>
        <v>5.208333333333333E-3</v>
      </c>
      <c r="S27" s="34">
        <f>Calcs!Q451</f>
        <v>131.62060129127204</v>
      </c>
      <c r="T27" s="36">
        <f>Calcs!S451</f>
        <v>135.60630663765926</v>
      </c>
    </row>
    <row r="28" spans="2:20" x14ac:dyDescent="0.25">
      <c r="Q28" s="16">
        <f t="shared" si="1"/>
        <v>480</v>
      </c>
      <c r="R28" s="32">
        <f t="shared" si="0"/>
        <v>5.5555555555555558E-3</v>
      </c>
      <c r="S28" s="34">
        <f>Calcs!Q481</f>
        <v>133.19646162949607</v>
      </c>
      <c r="T28" s="36">
        <f>Calcs!S481</f>
        <v>136.43260066527478</v>
      </c>
    </row>
    <row r="29" spans="2:20" x14ac:dyDescent="0.25">
      <c r="Q29" s="16">
        <f t="shared" si="1"/>
        <v>510</v>
      </c>
      <c r="R29" s="32">
        <f t="shared" si="0"/>
        <v>5.9027777777777776E-3</v>
      </c>
      <c r="S29" s="34">
        <f>Calcs!Q511</f>
        <v>134.47595991455739</v>
      </c>
      <c r="T29" s="36">
        <f>Calcs!S511</f>
        <v>137.10349881890298</v>
      </c>
    </row>
    <row r="30" spans="2:20" x14ac:dyDescent="0.25">
      <c r="C30" s="4"/>
      <c r="D30" s="20"/>
      <c r="E30" s="9"/>
      <c r="Q30" s="16">
        <f t="shared" si="1"/>
        <v>540</v>
      </c>
      <c r="R30" s="32">
        <f t="shared" si="0"/>
        <v>6.2500000000000003E-3</v>
      </c>
      <c r="S30" s="34">
        <f>Calcs!Q541</f>
        <v>135.51483107703609</v>
      </c>
      <c r="T30" s="36">
        <f>Calcs!S541</f>
        <v>137.64822541439909</v>
      </c>
    </row>
    <row r="31" spans="2:20" x14ac:dyDescent="0.25">
      <c r="C31" s="13"/>
      <c r="D31" s="23"/>
      <c r="E31" s="24"/>
      <c r="Q31" s="16">
        <f t="shared" si="1"/>
        <v>570</v>
      </c>
      <c r="R31" s="32">
        <f t="shared" si="0"/>
        <v>6.5972222222222222E-3</v>
      </c>
      <c r="S31" s="34">
        <f>Calcs!Q571</f>
        <v>136.35832833282029</v>
      </c>
      <c r="T31" s="36">
        <f>Calcs!S571</f>
        <v>138.09050873599728</v>
      </c>
    </row>
    <row r="32" spans="2:20" x14ac:dyDescent="0.25">
      <c r="Q32" s="16">
        <f t="shared" si="1"/>
        <v>600</v>
      </c>
      <c r="R32" s="32">
        <f t="shared" si="0"/>
        <v>6.9444444444444441E-3</v>
      </c>
      <c r="S32" s="34">
        <f>Calcs!Q601</f>
        <v>137.04319441266983</v>
      </c>
      <c r="T32" s="36">
        <f>Calcs!S601</f>
        <v>138.44961464009907</v>
      </c>
    </row>
  </sheetData>
  <sheetProtection password="CCC0" sheet="1" objects="1" scenarios="1" selectLockedCells="1"/>
  <mergeCells count="14">
    <mergeCell ref="S8:T8"/>
    <mergeCell ref="S9:T9"/>
    <mergeCell ref="B2:E2"/>
    <mergeCell ref="G2:J2"/>
    <mergeCell ref="L2:O2"/>
    <mergeCell ref="G13:G15"/>
    <mergeCell ref="L13:L15"/>
    <mergeCell ref="B13:B15"/>
    <mergeCell ref="B3:B6"/>
    <mergeCell ref="G3:G6"/>
    <mergeCell ref="G8:G11"/>
    <mergeCell ref="L3:L6"/>
    <mergeCell ref="L8:L11"/>
    <mergeCell ref="B8:B11"/>
  </mergeCells>
  <conditionalFormatting sqref="D13">
    <cfRule type="cellIs" dxfId="4" priority="3" operator="greaterThan">
      <formula>$I$13</formula>
    </cfRule>
  </conditionalFormatting>
  <conditionalFormatting sqref="D17">
    <cfRule type="cellIs" dxfId="3" priority="2" operator="equal">
      <formula>$D$13+100</formula>
    </cfRule>
  </conditionalFormatting>
  <conditionalFormatting sqref="I17">
    <cfRule type="cellIs" dxfId="2" priority="1" operator="equal">
      <formula>$D$13+100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0"/>
  <sheetViews>
    <sheetView workbookViewId="0">
      <selection activeCell="Q4" sqref="Q4"/>
    </sheetView>
  </sheetViews>
  <sheetFormatPr defaultRowHeight="15" x14ac:dyDescent="0.25"/>
  <cols>
    <col min="1" max="1" width="3.5703125" style="28" customWidth="1"/>
    <col min="14" max="14" width="30.7109375" customWidth="1"/>
    <col min="15" max="15" width="9.7109375" style="16" customWidth="1"/>
    <col min="16" max="16" width="4.85546875" style="16" customWidth="1"/>
    <col min="17" max="17" width="9.140625" style="16"/>
    <col min="18" max="18" width="30.7109375" customWidth="1"/>
  </cols>
  <sheetData>
    <row r="2" spans="2:18" ht="21.75" thickBot="1" x14ac:dyDescent="0.4">
      <c r="B2" s="56" t="s">
        <v>43</v>
      </c>
      <c r="C2" s="56"/>
      <c r="D2" s="56"/>
      <c r="N2" s="78" t="s">
        <v>44</v>
      </c>
      <c r="O2" s="78"/>
    </row>
    <row r="3" spans="2:18" x14ac:dyDescent="0.25">
      <c r="B3" s="45" t="s">
        <v>34</v>
      </c>
      <c r="C3" s="46">
        <v>0</v>
      </c>
      <c r="D3" s="46">
        <v>1</v>
      </c>
      <c r="E3" s="46">
        <v>2</v>
      </c>
      <c r="F3" s="46">
        <v>3</v>
      </c>
      <c r="G3" s="46">
        <v>4</v>
      </c>
      <c r="H3" s="46">
        <v>5</v>
      </c>
      <c r="I3" s="46">
        <v>6</v>
      </c>
      <c r="J3" s="46">
        <v>7</v>
      </c>
      <c r="K3" s="46">
        <v>8</v>
      </c>
      <c r="L3" s="47">
        <v>9</v>
      </c>
    </row>
    <row r="4" spans="2:18" x14ac:dyDescent="0.25">
      <c r="B4" s="48">
        <v>-50</v>
      </c>
      <c r="C4" s="49">
        <v>80.31</v>
      </c>
      <c r="D4" s="49"/>
      <c r="E4" s="49"/>
      <c r="F4" s="49"/>
      <c r="G4" s="49"/>
      <c r="H4" s="49"/>
      <c r="I4" s="49"/>
      <c r="J4" s="49"/>
      <c r="K4" s="49"/>
      <c r="L4" s="50"/>
      <c r="N4" t="s">
        <v>38</v>
      </c>
      <c r="O4" s="60">
        <v>0</v>
      </c>
      <c r="P4" s="16" t="s">
        <v>36</v>
      </c>
      <c r="Q4" s="60">
        <v>120</v>
      </c>
      <c r="R4" s="55" t="s">
        <v>39</v>
      </c>
    </row>
    <row r="5" spans="2:18" x14ac:dyDescent="0.25">
      <c r="B5" s="48">
        <v>-40</v>
      </c>
      <c r="C5" s="49">
        <v>84.27</v>
      </c>
      <c r="D5" s="49">
        <v>83.87</v>
      </c>
      <c r="E5" s="49">
        <v>83.48</v>
      </c>
      <c r="F5" s="49">
        <v>83.08</v>
      </c>
      <c r="G5" s="49">
        <v>82.69</v>
      </c>
      <c r="H5" s="49">
        <v>82.29</v>
      </c>
      <c r="I5" s="49">
        <v>81.89</v>
      </c>
      <c r="J5" s="49">
        <v>81.5</v>
      </c>
      <c r="K5" s="49">
        <v>81.099999999999994</v>
      </c>
      <c r="L5" s="50">
        <v>80.7</v>
      </c>
      <c r="N5" t="s">
        <v>35</v>
      </c>
      <c r="O5" s="60">
        <v>4</v>
      </c>
      <c r="P5" s="16" t="s">
        <v>36</v>
      </c>
      <c r="Q5" s="60">
        <v>20</v>
      </c>
      <c r="R5" t="s">
        <v>37</v>
      </c>
    </row>
    <row r="6" spans="2:18" x14ac:dyDescent="0.25">
      <c r="B6" s="48">
        <v>-30</v>
      </c>
      <c r="C6" s="49">
        <v>88.22</v>
      </c>
      <c r="D6" s="49">
        <v>87.83</v>
      </c>
      <c r="E6" s="49">
        <v>87.43</v>
      </c>
      <c r="F6" s="49">
        <v>87.04</v>
      </c>
      <c r="G6" s="49">
        <v>86.64</v>
      </c>
      <c r="H6" s="49">
        <v>86.25</v>
      </c>
      <c r="I6" s="49">
        <v>85.85</v>
      </c>
      <c r="J6" s="49">
        <v>85.46</v>
      </c>
      <c r="K6" s="49">
        <v>85.06</v>
      </c>
      <c r="L6" s="50">
        <v>84.67</v>
      </c>
      <c r="M6" s="59"/>
    </row>
    <row r="7" spans="2:18" x14ac:dyDescent="0.25">
      <c r="B7" s="48">
        <v>-20</v>
      </c>
      <c r="C7" s="49">
        <v>92.16</v>
      </c>
      <c r="D7" s="49">
        <v>91.77</v>
      </c>
      <c r="E7" s="49">
        <v>91.37</v>
      </c>
      <c r="F7" s="49">
        <v>90.98</v>
      </c>
      <c r="G7" s="49">
        <v>90.59</v>
      </c>
      <c r="H7" s="49">
        <v>90.19</v>
      </c>
      <c r="I7" s="49">
        <v>89.8</v>
      </c>
      <c r="J7" s="49">
        <v>89.4</v>
      </c>
      <c r="K7" s="49">
        <v>89.01</v>
      </c>
      <c r="L7" s="50">
        <v>88.62</v>
      </c>
      <c r="M7" s="59"/>
      <c r="N7" t="s">
        <v>42</v>
      </c>
      <c r="O7" s="60">
        <v>120</v>
      </c>
      <c r="Q7" s="58">
        <f>(O7/Q4)*(Q5-O5)+O5</f>
        <v>20</v>
      </c>
      <c r="R7" t="s">
        <v>41</v>
      </c>
    </row>
    <row r="8" spans="2:18" x14ac:dyDescent="0.25">
      <c r="B8" s="48">
        <v>-10</v>
      </c>
      <c r="C8" s="49">
        <v>96.09</v>
      </c>
      <c r="D8" s="49">
        <v>95.69</v>
      </c>
      <c r="E8" s="49">
        <v>95.3</v>
      </c>
      <c r="F8" s="49">
        <v>94.91</v>
      </c>
      <c r="G8" s="49">
        <v>94.52</v>
      </c>
      <c r="H8" s="49">
        <v>94.12</v>
      </c>
      <c r="I8" s="49">
        <v>93.73</v>
      </c>
      <c r="J8" s="49">
        <v>93.34</v>
      </c>
      <c r="K8" s="49">
        <v>92.95</v>
      </c>
      <c r="L8" s="50">
        <v>92.55</v>
      </c>
      <c r="M8" s="59"/>
      <c r="N8" t="s">
        <v>40</v>
      </c>
      <c r="O8" s="60">
        <v>123.24</v>
      </c>
      <c r="Q8" s="58">
        <f>(((O8-C10)/((C30-C10)/197))/Q4)*(Q5-O5)+O5</f>
        <v>12.046893400123031</v>
      </c>
      <c r="R8" t="s">
        <v>41</v>
      </c>
    </row>
    <row r="9" spans="2:18" x14ac:dyDescent="0.25">
      <c r="B9" s="48">
        <v>0</v>
      </c>
      <c r="C9" s="54">
        <v>100</v>
      </c>
      <c r="D9" s="49">
        <v>99.61</v>
      </c>
      <c r="E9" s="49">
        <v>99.22</v>
      </c>
      <c r="F9" s="49">
        <v>98.83</v>
      </c>
      <c r="G9" s="49">
        <v>98.44</v>
      </c>
      <c r="H9" s="49">
        <v>98.04</v>
      </c>
      <c r="I9" s="49">
        <v>97.65</v>
      </c>
      <c r="J9" s="49">
        <v>97.26</v>
      </c>
      <c r="K9" s="49">
        <v>96.87</v>
      </c>
      <c r="L9" s="50">
        <v>96.48</v>
      </c>
      <c r="M9" s="59"/>
      <c r="Q9" s="19"/>
    </row>
    <row r="10" spans="2:18" x14ac:dyDescent="0.25">
      <c r="B10" s="48">
        <v>0</v>
      </c>
      <c r="C10" s="49">
        <v>100</v>
      </c>
      <c r="D10" s="49">
        <v>100.39</v>
      </c>
      <c r="E10" s="49">
        <v>100.78</v>
      </c>
      <c r="F10" s="49">
        <v>101.17</v>
      </c>
      <c r="G10" s="49">
        <v>101.56</v>
      </c>
      <c r="H10" s="49">
        <v>101.95</v>
      </c>
      <c r="I10" s="49">
        <v>102.34</v>
      </c>
      <c r="J10" s="49">
        <v>102.73</v>
      </c>
      <c r="K10" s="49">
        <v>103.12</v>
      </c>
      <c r="L10" s="50">
        <v>103.51</v>
      </c>
      <c r="M10" s="59"/>
      <c r="Q10" s="19"/>
    </row>
    <row r="11" spans="2:18" x14ac:dyDescent="0.25">
      <c r="B11" s="48">
        <v>10</v>
      </c>
      <c r="C11" s="49">
        <v>103.9</v>
      </c>
      <c r="D11" s="49">
        <v>104.29</v>
      </c>
      <c r="E11" s="49">
        <v>104.68</v>
      </c>
      <c r="F11" s="49">
        <v>105.07</v>
      </c>
      <c r="G11" s="49">
        <v>105.46</v>
      </c>
      <c r="H11" s="49">
        <v>105.85</v>
      </c>
      <c r="I11" s="49">
        <v>106.24</v>
      </c>
      <c r="J11" s="49">
        <v>106.63</v>
      </c>
      <c r="K11" s="49">
        <v>107.02</v>
      </c>
      <c r="L11" s="50">
        <v>107.4</v>
      </c>
      <c r="M11" s="59"/>
      <c r="O11" s="58"/>
      <c r="Q11" s="57"/>
    </row>
    <row r="12" spans="2:18" x14ac:dyDescent="0.25">
      <c r="B12" s="48">
        <v>20</v>
      </c>
      <c r="C12" s="49">
        <v>107.79</v>
      </c>
      <c r="D12" s="49">
        <v>108.18</v>
      </c>
      <c r="E12" s="49">
        <v>108.57</v>
      </c>
      <c r="F12" s="49">
        <v>108.96</v>
      </c>
      <c r="G12" s="49">
        <v>109.35</v>
      </c>
      <c r="H12" s="49">
        <v>109.73</v>
      </c>
      <c r="I12" s="49">
        <v>110.12</v>
      </c>
      <c r="J12" s="49">
        <v>110.51</v>
      </c>
      <c r="K12" s="49">
        <v>110.9</v>
      </c>
      <c r="L12" s="50">
        <v>111.29</v>
      </c>
      <c r="M12" s="59"/>
      <c r="Q12" s="19"/>
    </row>
    <row r="13" spans="2:18" x14ac:dyDescent="0.25">
      <c r="B13" s="48">
        <v>30</v>
      </c>
      <c r="C13" s="49">
        <v>111.67</v>
      </c>
      <c r="D13" s="49">
        <v>112.06</v>
      </c>
      <c r="E13" s="49">
        <v>112.45</v>
      </c>
      <c r="F13" s="49">
        <v>112.83</v>
      </c>
      <c r="G13" s="49">
        <v>113.22</v>
      </c>
      <c r="H13" s="49">
        <v>113.61</v>
      </c>
      <c r="I13" s="49">
        <v>114</v>
      </c>
      <c r="J13" s="49">
        <v>114.38</v>
      </c>
      <c r="K13" s="49">
        <v>114.77</v>
      </c>
      <c r="L13" s="50">
        <v>115.15</v>
      </c>
      <c r="M13" s="59"/>
      <c r="Q13" s="19"/>
    </row>
    <row r="14" spans="2:18" x14ac:dyDescent="0.25">
      <c r="B14" s="48">
        <v>40</v>
      </c>
      <c r="C14" s="49">
        <v>115.54</v>
      </c>
      <c r="D14" s="49">
        <v>115.93</v>
      </c>
      <c r="E14" s="49">
        <v>116.31</v>
      </c>
      <c r="F14" s="49">
        <v>116.7</v>
      </c>
      <c r="G14" s="49">
        <v>117.08</v>
      </c>
      <c r="H14" s="49">
        <v>117.47</v>
      </c>
      <c r="I14" s="49">
        <v>117.86</v>
      </c>
      <c r="J14" s="49">
        <v>118.24</v>
      </c>
      <c r="K14" s="49">
        <v>118.63</v>
      </c>
      <c r="L14" s="50">
        <v>119.01</v>
      </c>
      <c r="M14" s="59"/>
      <c r="Q14" s="19"/>
    </row>
    <row r="15" spans="2:18" x14ac:dyDescent="0.25">
      <c r="B15" s="48">
        <v>50</v>
      </c>
      <c r="C15" s="49">
        <v>119.4</v>
      </c>
      <c r="D15" s="49">
        <v>119.78</v>
      </c>
      <c r="E15" s="49">
        <v>120.17</v>
      </c>
      <c r="F15" s="49">
        <v>120.55</v>
      </c>
      <c r="G15" s="49">
        <v>120.94</v>
      </c>
      <c r="H15" s="49">
        <v>121.32</v>
      </c>
      <c r="I15" s="49">
        <v>121.71</v>
      </c>
      <c r="J15" s="49">
        <v>122.09</v>
      </c>
      <c r="K15" s="49">
        <v>122.47</v>
      </c>
      <c r="L15" s="50">
        <v>122.86</v>
      </c>
      <c r="M15" s="59"/>
      <c r="Q15" s="19"/>
    </row>
    <row r="16" spans="2:18" x14ac:dyDescent="0.25">
      <c r="B16" s="48">
        <v>60</v>
      </c>
      <c r="C16" s="49">
        <v>123.24</v>
      </c>
      <c r="D16" s="49">
        <v>123.63</v>
      </c>
      <c r="E16" s="49">
        <v>124.01</v>
      </c>
      <c r="F16" s="49">
        <v>124.39</v>
      </c>
      <c r="G16" s="49">
        <v>124.78</v>
      </c>
      <c r="H16" s="49">
        <v>125.16</v>
      </c>
      <c r="I16" s="49">
        <v>125.54</v>
      </c>
      <c r="J16" s="49">
        <v>125.93</v>
      </c>
      <c r="K16" s="49">
        <v>126.31</v>
      </c>
      <c r="L16" s="50">
        <v>126.69</v>
      </c>
      <c r="M16" s="59"/>
      <c r="Q16" s="19"/>
    </row>
    <row r="17" spans="2:17" x14ac:dyDescent="0.25">
      <c r="B17" s="48">
        <v>70</v>
      </c>
      <c r="C17" s="49">
        <v>127.08</v>
      </c>
      <c r="D17" s="49">
        <v>127.46</v>
      </c>
      <c r="E17" s="49">
        <v>127.84</v>
      </c>
      <c r="F17" s="49">
        <v>128.22</v>
      </c>
      <c r="G17" s="49">
        <v>128.61000000000001</v>
      </c>
      <c r="H17" s="49">
        <v>128.99</v>
      </c>
      <c r="I17" s="49">
        <v>129.37</v>
      </c>
      <c r="J17" s="49">
        <v>129.75</v>
      </c>
      <c r="K17" s="49">
        <v>130.13</v>
      </c>
      <c r="L17" s="50">
        <v>130.52000000000001</v>
      </c>
      <c r="M17" s="59"/>
      <c r="Q17" s="19"/>
    </row>
    <row r="18" spans="2:17" x14ac:dyDescent="0.25">
      <c r="B18" s="48">
        <v>80</v>
      </c>
      <c r="C18" s="49">
        <v>130.9</v>
      </c>
      <c r="D18" s="49">
        <v>131.28</v>
      </c>
      <c r="E18" s="49">
        <v>131.66</v>
      </c>
      <c r="F18" s="49">
        <v>132.04</v>
      </c>
      <c r="G18" s="49">
        <v>132.41999999999999</v>
      </c>
      <c r="H18" s="49">
        <v>132.80000000000001</v>
      </c>
      <c r="I18" s="49">
        <v>133.18</v>
      </c>
      <c r="J18" s="49">
        <v>133.57</v>
      </c>
      <c r="K18" s="49">
        <v>133.94999999999999</v>
      </c>
      <c r="L18" s="50">
        <v>134.33000000000001</v>
      </c>
      <c r="M18" s="59"/>
    </row>
    <row r="19" spans="2:17" x14ac:dyDescent="0.25">
      <c r="B19" s="48">
        <v>90</v>
      </c>
      <c r="C19" s="49">
        <v>134.71</v>
      </c>
      <c r="D19" s="49">
        <v>135.09</v>
      </c>
      <c r="E19" s="49">
        <v>135.47</v>
      </c>
      <c r="F19" s="49">
        <v>135.85</v>
      </c>
      <c r="G19" s="49">
        <v>136.22999999999999</v>
      </c>
      <c r="H19" s="49">
        <v>136.61000000000001</v>
      </c>
      <c r="I19" s="49">
        <v>136.99</v>
      </c>
      <c r="J19" s="49">
        <v>137.37</v>
      </c>
      <c r="K19" s="49">
        <v>137.75</v>
      </c>
      <c r="L19" s="50">
        <v>138.13</v>
      </c>
      <c r="M19" s="59"/>
    </row>
    <row r="20" spans="2:17" x14ac:dyDescent="0.25">
      <c r="B20" s="48">
        <v>100</v>
      </c>
      <c r="C20" s="54">
        <v>138.51</v>
      </c>
      <c r="D20" s="49">
        <v>138.88</v>
      </c>
      <c r="E20" s="49">
        <v>139.26</v>
      </c>
      <c r="F20" s="49">
        <v>139.63999999999999</v>
      </c>
      <c r="G20" s="49">
        <v>140.02000000000001</v>
      </c>
      <c r="H20" s="49">
        <v>140.4</v>
      </c>
      <c r="I20" s="49">
        <v>140.78</v>
      </c>
      <c r="J20" s="49">
        <v>141.16</v>
      </c>
      <c r="K20" s="49">
        <v>141.54</v>
      </c>
      <c r="L20" s="50">
        <v>141.91</v>
      </c>
      <c r="M20" s="59"/>
    </row>
    <row r="21" spans="2:17" x14ac:dyDescent="0.25">
      <c r="B21" s="48">
        <v>110</v>
      </c>
      <c r="C21" s="49">
        <v>142.29</v>
      </c>
      <c r="D21" s="49">
        <v>142.66999999999999</v>
      </c>
      <c r="E21" s="49">
        <v>143.05000000000001</v>
      </c>
      <c r="F21" s="49">
        <v>143.43</v>
      </c>
      <c r="G21" s="49">
        <v>143.80000000000001</v>
      </c>
      <c r="H21" s="49">
        <v>144.18</v>
      </c>
      <c r="I21" s="49">
        <v>144.56</v>
      </c>
      <c r="J21" s="49">
        <v>144.94</v>
      </c>
      <c r="K21" s="49">
        <v>145.31</v>
      </c>
      <c r="L21" s="50">
        <v>145.69</v>
      </c>
    </row>
    <row r="22" spans="2:17" x14ac:dyDescent="0.25">
      <c r="B22" s="48">
        <v>120</v>
      </c>
      <c r="C22" s="49">
        <v>146.07</v>
      </c>
      <c r="D22" s="49">
        <v>146.44</v>
      </c>
      <c r="E22" s="49">
        <v>146.82</v>
      </c>
      <c r="F22" s="49">
        <v>147.19999999999999</v>
      </c>
      <c r="G22" s="49">
        <v>147.57</v>
      </c>
      <c r="H22" s="49">
        <v>147.94999999999999</v>
      </c>
      <c r="I22" s="49">
        <v>148.33000000000001</v>
      </c>
      <c r="J22" s="49">
        <v>148.69999999999999</v>
      </c>
      <c r="K22" s="49">
        <v>149.08000000000001</v>
      </c>
      <c r="L22" s="50">
        <v>149.46</v>
      </c>
    </row>
    <row r="23" spans="2:17" x14ac:dyDescent="0.25">
      <c r="B23" s="48">
        <v>130</v>
      </c>
      <c r="C23" s="49">
        <v>149.83000000000001</v>
      </c>
      <c r="D23" s="49">
        <v>150.21</v>
      </c>
      <c r="E23" s="49">
        <v>150.58000000000001</v>
      </c>
      <c r="F23" s="49">
        <v>150.96</v>
      </c>
      <c r="G23" s="49">
        <v>151.33000000000001</v>
      </c>
      <c r="H23" s="49">
        <v>151.71</v>
      </c>
      <c r="I23" s="49">
        <v>152.08000000000001</v>
      </c>
      <c r="J23" s="49">
        <v>152.46</v>
      </c>
      <c r="K23" s="49">
        <v>152.83000000000001</v>
      </c>
      <c r="L23" s="50">
        <v>153.21</v>
      </c>
    </row>
    <row r="24" spans="2:17" x14ac:dyDescent="0.25">
      <c r="B24" s="48">
        <v>140</v>
      </c>
      <c r="C24" s="49">
        <v>153.58000000000001</v>
      </c>
      <c r="D24" s="49">
        <v>153.96</v>
      </c>
      <c r="E24" s="49">
        <v>154.33000000000001</v>
      </c>
      <c r="F24" s="49">
        <v>154.71</v>
      </c>
      <c r="G24" s="49">
        <v>155.08000000000001</v>
      </c>
      <c r="H24" s="49">
        <v>155.46</v>
      </c>
      <c r="I24" s="49">
        <v>155.83000000000001</v>
      </c>
      <c r="J24" s="49">
        <v>156.19999999999999</v>
      </c>
      <c r="K24" s="49">
        <v>156.58000000000001</v>
      </c>
      <c r="L24" s="50">
        <v>156.94999999999999</v>
      </c>
    </row>
    <row r="25" spans="2:17" x14ac:dyDescent="0.25">
      <c r="B25" s="48">
        <v>150</v>
      </c>
      <c r="C25" s="49">
        <v>157.33000000000001</v>
      </c>
      <c r="D25" s="49">
        <v>157.69999999999999</v>
      </c>
      <c r="E25" s="49">
        <v>158.07</v>
      </c>
      <c r="F25" s="49">
        <v>158.44999999999999</v>
      </c>
      <c r="G25" s="49">
        <v>158.82</v>
      </c>
      <c r="H25" s="49">
        <v>159.19</v>
      </c>
      <c r="I25" s="49">
        <v>159.56</v>
      </c>
      <c r="J25" s="49">
        <v>159.94</v>
      </c>
      <c r="K25" s="49">
        <v>160.31</v>
      </c>
      <c r="L25" s="50">
        <v>160.68</v>
      </c>
    </row>
    <row r="26" spans="2:17" x14ac:dyDescent="0.25">
      <c r="B26" s="48">
        <v>160</v>
      </c>
      <c r="C26" s="49">
        <v>161.05000000000001</v>
      </c>
      <c r="D26" s="49">
        <v>161.43</v>
      </c>
      <c r="E26" s="49">
        <v>161.80000000000001</v>
      </c>
      <c r="F26" s="49">
        <v>162.16999999999999</v>
      </c>
      <c r="G26" s="49">
        <v>162.54</v>
      </c>
      <c r="H26" s="49">
        <v>162.91</v>
      </c>
      <c r="I26" s="49">
        <v>163.29</v>
      </c>
      <c r="J26" s="49">
        <v>163.66</v>
      </c>
      <c r="K26" s="49">
        <v>164.03</v>
      </c>
      <c r="L26" s="50">
        <v>164.4</v>
      </c>
    </row>
    <row r="27" spans="2:17" x14ac:dyDescent="0.25">
      <c r="B27" s="48">
        <v>170</v>
      </c>
      <c r="C27" s="49">
        <v>164.77</v>
      </c>
      <c r="D27" s="49">
        <v>165.14</v>
      </c>
      <c r="E27" s="49">
        <v>165.51</v>
      </c>
      <c r="F27" s="49">
        <v>165.89</v>
      </c>
      <c r="G27" s="49">
        <v>166.26</v>
      </c>
      <c r="H27" s="49">
        <v>166.63</v>
      </c>
      <c r="I27" s="49">
        <v>167</v>
      </c>
      <c r="J27" s="49">
        <v>167.37</v>
      </c>
      <c r="K27" s="49">
        <v>167.74</v>
      </c>
      <c r="L27" s="50">
        <v>168.11</v>
      </c>
    </row>
    <row r="28" spans="2:17" x14ac:dyDescent="0.25">
      <c r="B28" s="48">
        <v>180</v>
      </c>
      <c r="C28" s="49">
        <v>168.48</v>
      </c>
      <c r="D28" s="49">
        <v>168.85</v>
      </c>
      <c r="E28" s="49">
        <v>169.22</v>
      </c>
      <c r="F28" s="49">
        <v>169.59</v>
      </c>
      <c r="G28" s="49">
        <v>169.96</v>
      </c>
      <c r="H28" s="49">
        <v>170.33</v>
      </c>
      <c r="I28" s="49">
        <v>170.7</v>
      </c>
      <c r="J28" s="49">
        <v>171.07</v>
      </c>
      <c r="K28" s="49">
        <v>171.43</v>
      </c>
      <c r="L28" s="50">
        <v>171.8</v>
      </c>
    </row>
    <row r="29" spans="2:17" x14ac:dyDescent="0.25">
      <c r="B29" s="48">
        <v>190</v>
      </c>
      <c r="C29" s="49">
        <v>172.17</v>
      </c>
      <c r="D29" s="49">
        <v>172.54</v>
      </c>
      <c r="E29" s="49">
        <v>172.91</v>
      </c>
      <c r="F29" s="49">
        <v>173.28</v>
      </c>
      <c r="G29" s="49">
        <v>173.65</v>
      </c>
      <c r="H29" s="49">
        <v>174.02</v>
      </c>
      <c r="I29" s="49">
        <v>174.38</v>
      </c>
      <c r="J29" s="49">
        <v>174.75</v>
      </c>
      <c r="K29" s="49">
        <v>175.12</v>
      </c>
      <c r="L29" s="50">
        <v>175.49</v>
      </c>
    </row>
    <row r="30" spans="2:17" ht="15.75" thickBot="1" x14ac:dyDescent="0.3">
      <c r="B30" s="51">
        <v>200</v>
      </c>
      <c r="C30" s="52">
        <v>175.86</v>
      </c>
      <c r="D30" s="52"/>
      <c r="E30" s="52"/>
      <c r="F30" s="52"/>
      <c r="G30" s="52"/>
      <c r="H30" s="52"/>
      <c r="I30" s="52"/>
      <c r="J30" s="52"/>
      <c r="K30" s="52"/>
      <c r="L30" s="53"/>
    </row>
  </sheetData>
  <sheetProtection password="CCC0" sheet="1" objects="1" scenarios="1" selectLockedCells="1"/>
  <mergeCells count="1">
    <mergeCell ref="N2:O2"/>
  </mergeCells>
  <conditionalFormatting sqref="Q7">
    <cfRule type="cellIs" dxfId="1" priority="2" operator="greaterThan">
      <formula>$Q$5</formula>
    </cfRule>
  </conditionalFormatting>
  <conditionalFormatting sqref="Q8">
    <cfRule type="cellIs" dxfId="0" priority="1" operator="greaterThan">
      <formula>$Q$5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1"/>
  <sheetViews>
    <sheetView workbookViewId="0">
      <selection activeCell="X19" sqref="X19"/>
    </sheetView>
  </sheetViews>
  <sheetFormatPr defaultRowHeight="15" x14ac:dyDescent="0.25"/>
  <cols>
    <col min="1" max="1" width="6.7109375" style="64" customWidth="1"/>
    <col min="2" max="2" width="6.7109375" style="65" customWidth="1"/>
    <col min="3" max="3" width="6.7109375" style="66" customWidth="1"/>
    <col min="4" max="4" width="6.7109375" style="65" customWidth="1"/>
    <col min="5" max="9" width="6.7109375" style="66" customWidth="1"/>
    <col min="10" max="10" width="2.42578125" style="64" customWidth="1"/>
    <col min="11" max="11" width="6.7109375" style="64" customWidth="1"/>
    <col min="12" max="12" width="6.7109375" style="65" customWidth="1"/>
    <col min="13" max="13" width="6.7109375" style="66" customWidth="1"/>
    <col min="14" max="14" width="6.7109375" style="65" customWidth="1"/>
    <col min="15" max="15" width="7.7109375" style="66" bestFit="1" customWidth="1"/>
    <col min="16" max="19" width="6.7109375" style="66" customWidth="1"/>
    <col min="20" max="16384" width="9.140625" style="64"/>
  </cols>
  <sheetData>
    <row r="1" spans="1:21" x14ac:dyDescent="0.25">
      <c r="B1" s="65">
        <v>0</v>
      </c>
      <c r="C1" s="66">
        <f>'Final Temp'!$D$13+(('Final Temp'!$D$17-'Final Temp'!$D$13)*(1-EXP(-B1/'Final Temp'!$D$9)))</f>
        <v>40</v>
      </c>
      <c r="D1" s="65">
        <f>IF(C1&gt;'Final Temp'!$I$13,A$2,0)</f>
        <v>0</v>
      </c>
      <c r="E1" s="66">
        <f>IF(D1&gt;0,'Final Temp'!$I$13+(('Final Temp'!I$17-'Final Temp'!$I$13)*(1-EXP(-D1/'Final Temp'!I$9))),C1)</f>
        <v>40</v>
      </c>
      <c r="F1" s="66">
        <f>IF(D1=0,E1,'Final Temp'!$I$13)</f>
        <v>40</v>
      </c>
      <c r="G1" s="66">
        <f>IF(E1&gt;F1,E1,F1)</f>
        <v>40</v>
      </c>
      <c r="H1" s="66">
        <f>'Final Temp'!D$13+(('Final Temp'!I$17-'Final Temp'!D$13)*(1-EXP(-B1/'Final Temp'!I$9)))</f>
        <v>40</v>
      </c>
      <c r="I1" s="66">
        <f>IF('Final Temp'!$D$17&gt;='Final Temp'!$I$13,Calcs!H1,"")</f>
        <v>40</v>
      </c>
      <c r="L1" s="65">
        <v>0</v>
      </c>
      <c r="M1" s="66">
        <f>'Final Temp'!$D$13+(('Final Temp'!$D$17-'Final Temp'!$D$13)*(1-EXP(-L1/'Final Temp'!$D$9)))</f>
        <v>40</v>
      </c>
      <c r="N1" s="65">
        <f>IF(M1&gt;'Final Temp'!$I$13,K$2,0)</f>
        <v>0</v>
      </c>
      <c r="O1" s="66">
        <f>IF(N1&gt;0,'Final Temp'!$I$13+(('Final Temp'!$I$17-'Final Temp'!$I$13)*(1-EXP(-N1/'Final Temp'!$I$9))),M1)</f>
        <v>40</v>
      </c>
      <c r="P1" s="66">
        <f>IF(N1=0,O1,'Final Temp'!$I$13)</f>
        <v>40</v>
      </c>
      <c r="Q1" s="66">
        <f>IF(O1&gt;P1,O1,P1)</f>
        <v>40</v>
      </c>
      <c r="R1" s="66">
        <f>'Final Temp'!$D$13+(('Final Temp'!$I$17-'Final Temp'!$D$13)*(1-EXP(-L1/'Final Temp'!$I$9)))</f>
        <v>40</v>
      </c>
      <c r="S1" s="66">
        <f>IF('Final Temp'!$D$17&gt;='Final Temp'!$I$13,Calcs!R1,"")</f>
        <v>40</v>
      </c>
    </row>
    <row r="2" spans="1:21" x14ac:dyDescent="0.25">
      <c r="A2" s="64">
        <f>'Final Temp'!D9*5/1000</f>
        <v>1.8</v>
      </c>
      <c r="B2" s="65">
        <f>B1+A$2</f>
        <v>1.8</v>
      </c>
      <c r="C2" s="66">
        <f>'Final Temp'!$D$13+(('Final Temp'!$D$17-'Final Temp'!$D$13)*(1-EXP(-B2/'Final Temp'!$D$9)))</f>
        <v>40.498752080731769</v>
      </c>
      <c r="D2" s="65">
        <f>IF(C2&gt;'Final Temp'!$I$13,D1+A$2,0)</f>
        <v>0</v>
      </c>
      <c r="E2" s="66">
        <f>IF(D2&gt;0,'Final Temp'!$I$13+(('Final Temp'!I$17-'Final Temp'!$I$13)*(1-EXP(-D2/'Final Temp'!I$9))),C2)</f>
        <v>40.498752080731769</v>
      </c>
      <c r="F2" s="66">
        <f>IF(D2=0,E2,'Final Temp'!$I$13)</f>
        <v>40.498752080731769</v>
      </c>
      <c r="G2" s="66">
        <f>IF(E2&gt;F2,E2,F2)</f>
        <v>40.498752080731769</v>
      </c>
      <c r="H2" s="66">
        <f>'Final Temp'!D$13+(('Final Temp'!I$17-'Final Temp'!D$13)*(1-EXP(-B2/'Final Temp'!I$9)))</f>
        <v>41.242219950611855</v>
      </c>
      <c r="I2" s="66">
        <f>IF('Final Temp'!$D$17&gt;='Final Temp'!$I$13,Calcs!H2,"")</f>
        <v>41.242219950611855</v>
      </c>
      <c r="K2" s="64">
        <v>1</v>
      </c>
      <c r="L2" s="65">
        <f>L1+K$2</f>
        <v>1</v>
      </c>
      <c r="M2" s="66">
        <f>'Final Temp'!$D$13+(('Final Temp'!$D$17-'Final Temp'!$D$13)*(1-EXP(-L2/'Final Temp'!$D$9)))</f>
        <v>40.277392332285217</v>
      </c>
      <c r="N2" s="65">
        <f>IF(M2&gt;'Final Temp'!$I$13,N1+K$2,0)</f>
        <v>0</v>
      </c>
      <c r="O2" s="66">
        <f>IF(N2&gt;0,'Final Temp'!$I$13+(('Final Temp'!$I$17-'Final Temp'!$I$13)*(1-EXP(-N2/'Final Temp'!$I$9))),M2)</f>
        <v>40.277392332285217</v>
      </c>
      <c r="P2" s="66">
        <f>IF(N2=0,O2,'Final Temp'!$I$13)</f>
        <v>40.277392332285217</v>
      </c>
      <c r="Q2" s="66">
        <f>IF(O2&gt;P2,O2,P2)</f>
        <v>40.277392332285217</v>
      </c>
      <c r="R2" s="66">
        <f>'Final Temp'!$D$13+(('Final Temp'!$I$17-'Final Temp'!$D$13)*(1-EXP(-L2/'Final Temp'!$I$9)))</f>
        <v>40.692038750968393</v>
      </c>
      <c r="S2" s="66">
        <f>IF('Final Temp'!$D$17&gt;='Final Temp'!$I$13,Calcs!R2,"")</f>
        <v>40.692038750968393</v>
      </c>
      <c r="U2" s="67" t="s">
        <v>45</v>
      </c>
    </row>
    <row r="3" spans="1:21" x14ac:dyDescent="0.25">
      <c r="B3" s="65">
        <f t="shared" ref="B3:B66" si="0">B2+A$2</f>
        <v>3.6</v>
      </c>
      <c r="C3" s="66">
        <f>'Final Temp'!$D$13+(('Final Temp'!$D$17-'Final Temp'!$D$13)*(1-EXP(-B3/'Final Temp'!$D$9)))</f>
        <v>40.995016625083188</v>
      </c>
      <c r="D3" s="65">
        <f>IF(C3&gt;'Final Temp'!$I$13,D2+A$2,0)</f>
        <v>0</v>
      </c>
      <c r="E3" s="66">
        <f>IF(D3&gt;0,'Final Temp'!$I$13+(('Final Temp'!I$17-'Final Temp'!$I$13)*(1-EXP(-D3/'Final Temp'!I$9))),C3)</f>
        <v>40.995016625083188</v>
      </c>
      <c r="F3" s="66">
        <f>IF(D3=0,E3,'Final Temp'!$I$13)</f>
        <v>40.995016625083188</v>
      </c>
      <c r="G3" s="66">
        <f t="shared" ref="G3:G65" si="1">IF(E3&gt;F3,E3,F3)</f>
        <v>40.995016625083188</v>
      </c>
      <c r="H3" s="66">
        <f>'Final Temp'!D$13+(('Final Temp'!I$17-'Final Temp'!D$13)*(1-EXP(-B3/'Final Temp'!I$9)))</f>
        <v>42.469008797166737</v>
      </c>
      <c r="I3" s="66">
        <f>IF('Final Temp'!$D$17&gt;='Final Temp'!$I$13,Calcs!H3,"")</f>
        <v>42.469008797166737</v>
      </c>
      <c r="L3" s="65">
        <f t="shared" ref="L3:L66" si="2">L2+K$2</f>
        <v>2</v>
      </c>
      <c r="M3" s="66">
        <f>'Final Temp'!$D$13+(('Final Temp'!$D$17-'Final Temp'!$D$13)*(1-EXP(-L3/'Final Temp'!$D$9)))</f>
        <v>40.554015199510324</v>
      </c>
      <c r="N3" s="65">
        <f>IF(M3&gt;'Final Temp'!$I$13,N2+K$2,0)</f>
        <v>0</v>
      </c>
      <c r="O3" s="66">
        <f>IF(N3&gt;0,'Final Temp'!$I$13+(('Final Temp'!$I$17-'Final Temp'!$I$13)*(1-EXP(-N3/'Final Temp'!$I$9))),M3)</f>
        <v>40.554015199510324</v>
      </c>
      <c r="P3" s="66">
        <f>IF(N3=0,O3,'Final Temp'!$I$13)</f>
        <v>40.554015199510324</v>
      </c>
      <c r="Q3" s="66">
        <f t="shared" ref="Q3:Q66" si="3">IF(O3&gt;P3,O3,P3)</f>
        <v>40.554015199510324</v>
      </c>
      <c r="R3" s="66">
        <f>'Final Temp'!$D$13+(('Final Temp'!$I$17-'Final Temp'!$D$13)*(1-EXP(-L3/'Final Temp'!$I$9)))</f>
        <v>41.379288325608371</v>
      </c>
      <c r="S3" s="66">
        <f>IF('Final Temp'!$D$17&gt;='Final Temp'!$I$13,Calcs!R3,"")</f>
        <v>41.379288325608371</v>
      </c>
      <c r="U3" s="67" t="s">
        <v>46</v>
      </c>
    </row>
    <row r="4" spans="1:21" x14ac:dyDescent="0.25">
      <c r="B4" s="65">
        <f t="shared" si="0"/>
        <v>5.4</v>
      </c>
      <c r="C4" s="66">
        <f>'Final Temp'!$D$13+(('Final Temp'!$D$17-'Final Temp'!$D$13)*(1-EXP(-B4/'Final Temp'!$D$9)))</f>
        <v>41.488806039693735</v>
      </c>
      <c r="D4" s="65">
        <f>IF(C4&gt;'Final Temp'!$I$13,D3+A$2,0)</f>
        <v>0</v>
      </c>
      <c r="E4" s="66">
        <f>IF(D4&gt;0,'Final Temp'!$I$13+(('Final Temp'!I$17-'Final Temp'!$I$13)*(1-EXP(-D4/'Final Temp'!I$9))),C4)</f>
        <v>41.488806039693735</v>
      </c>
      <c r="F4" s="66">
        <f>IF(D4=0,E4,'Final Temp'!$I$13)</f>
        <v>41.488806039693735</v>
      </c>
      <c r="G4" s="66">
        <f t="shared" si="1"/>
        <v>41.488806039693735</v>
      </c>
      <c r="H4" s="66">
        <f>'Final Temp'!D$13+(('Final Temp'!I$17-'Final Temp'!D$13)*(1-EXP(-B4/'Final Temp'!I$9)))</f>
        <v>43.680558227917821</v>
      </c>
      <c r="I4" s="66">
        <f>IF('Final Temp'!$D$17&gt;='Final Temp'!$I$13,Calcs!H4,"")</f>
        <v>43.680558227917821</v>
      </c>
      <c r="L4" s="65">
        <f t="shared" si="2"/>
        <v>3</v>
      </c>
      <c r="M4" s="66">
        <f>'Final Temp'!$D$13+(('Final Temp'!$D$17-'Final Temp'!$D$13)*(1-EXP(-L4/'Final Temp'!$D$9)))</f>
        <v>40.829870736112404</v>
      </c>
      <c r="N4" s="65">
        <f>IF(M4&gt;'Final Temp'!$I$13,N3+K$2,0)</f>
        <v>0</v>
      </c>
      <c r="O4" s="66">
        <f>IF(N4&gt;0,'Final Temp'!$I$13+(('Final Temp'!$I$17-'Final Temp'!$I$13)*(1-EXP(-N4/'Final Temp'!$I$9))),M4)</f>
        <v>40.829870736112404</v>
      </c>
      <c r="P4" s="66">
        <f>IF(N4=0,O4,'Final Temp'!$I$13)</f>
        <v>40.829870736112404</v>
      </c>
      <c r="Q4" s="66">
        <f t="shared" si="3"/>
        <v>40.829870736112404</v>
      </c>
      <c r="R4" s="66">
        <f>'Final Temp'!$D$13+(('Final Temp'!$I$17-'Final Temp'!$D$13)*(1-EXP(-L4/'Final Temp'!$I$9)))</f>
        <v>42.06178186687599</v>
      </c>
      <c r="S4" s="66">
        <f>IF('Final Temp'!$D$17&gt;='Final Temp'!$I$13,Calcs!R4,"")</f>
        <v>42.06178186687599</v>
      </c>
      <c r="U4" s="67" t="s">
        <v>47</v>
      </c>
    </row>
    <row r="5" spans="1:21" x14ac:dyDescent="0.25">
      <c r="B5" s="65">
        <f t="shared" si="0"/>
        <v>7.2</v>
      </c>
      <c r="C5" s="66">
        <f>'Final Temp'!$D$13+(('Final Temp'!$D$17-'Final Temp'!$D$13)*(1-EXP(-B5/'Final Temp'!$D$9)))</f>
        <v>41.980132669324476</v>
      </c>
      <c r="D5" s="65">
        <f>IF(C5&gt;'Final Temp'!$I$13,D4+A$2,0)</f>
        <v>0</v>
      </c>
      <c r="E5" s="66">
        <f>IF(D5&gt;0,'Final Temp'!$I$13+(('Final Temp'!I$17-'Final Temp'!$I$13)*(1-EXP(-D5/'Final Temp'!I$9))),C5)</f>
        <v>41.980132669324476</v>
      </c>
      <c r="F5" s="66">
        <f>IF(D5=0,E5,'Final Temp'!$I$13)</f>
        <v>41.980132669324476</v>
      </c>
      <c r="G5" s="66">
        <f t="shared" si="1"/>
        <v>41.980132669324476</v>
      </c>
      <c r="H5" s="66">
        <f>'Final Temp'!D$13+(('Final Temp'!I$17-'Final Temp'!D$13)*(1-EXP(-B5/'Final Temp'!I$9)))</f>
        <v>44.877057549928601</v>
      </c>
      <c r="I5" s="66">
        <f>IF('Final Temp'!$D$17&gt;='Final Temp'!$I$13,Calcs!H5,"")</f>
        <v>44.877057549928601</v>
      </c>
      <c r="L5" s="65">
        <f t="shared" si="2"/>
        <v>4</v>
      </c>
      <c r="M5" s="66">
        <f>'Final Temp'!$D$13+(('Final Temp'!$D$17-'Final Temp'!$D$13)*(1-EXP(-L5/'Final Temp'!$D$9)))</f>
        <v>41.104961070607771</v>
      </c>
      <c r="N5" s="65">
        <f>IF(M5&gt;'Final Temp'!$I$13,N4+K$2,0)</f>
        <v>0</v>
      </c>
      <c r="O5" s="66">
        <f>IF(N5&gt;0,'Final Temp'!$I$13+(('Final Temp'!$I$17-'Final Temp'!$I$13)*(1-EXP(-N5/'Final Temp'!$I$9))),M5)</f>
        <v>41.104961070607771</v>
      </c>
      <c r="P5" s="66">
        <f>IF(N5=0,O5,'Final Temp'!$I$13)</f>
        <v>41.104961070607771</v>
      </c>
      <c r="Q5" s="66">
        <f t="shared" si="3"/>
        <v>41.104961070607771</v>
      </c>
      <c r="R5" s="66">
        <f>'Final Temp'!$D$13+(('Final Temp'!$I$17-'Final Temp'!$D$13)*(1-EXP(-L5/'Final Temp'!$I$9)))</f>
        <v>42.739552288365168</v>
      </c>
      <c r="S5" s="66">
        <f>IF('Final Temp'!$D$17&gt;='Final Temp'!$I$13,Calcs!R5,"")</f>
        <v>42.739552288365168</v>
      </c>
      <c r="U5" s="67" t="s">
        <v>48</v>
      </c>
    </row>
    <row r="6" spans="1:21" x14ac:dyDescent="0.25">
      <c r="B6" s="65">
        <f t="shared" si="0"/>
        <v>9</v>
      </c>
      <c r="C6" s="66">
        <f>'Final Temp'!$D$13+(('Final Temp'!$D$17-'Final Temp'!$D$13)*(1-EXP(-B6/'Final Temp'!$D$9)))</f>
        <v>42.469008797166737</v>
      </c>
      <c r="D6" s="65">
        <f>IF(C6&gt;'Final Temp'!$I$13,D5+A$2,0)</f>
        <v>0</v>
      </c>
      <c r="E6" s="66">
        <f>IF(D6&gt;0,'Final Temp'!$I$13+(('Final Temp'!I$17-'Final Temp'!$I$13)*(1-EXP(-D6/'Final Temp'!I$9))),C6)</f>
        <v>42.469008797166737</v>
      </c>
      <c r="F6" s="66">
        <f>IF(D6=0,E6,'Final Temp'!$I$13)</f>
        <v>42.469008797166737</v>
      </c>
      <c r="G6" s="66">
        <f t="shared" si="1"/>
        <v>42.469008797166737</v>
      </c>
      <c r="H6" s="66">
        <f>'Final Temp'!D$13+(('Final Temp'!I$17-'Final Temp'!D$13)*(1-EXP(-B6/'Final Temp'!I$9)))</f>
        <v>46.058693718652421</v>
      </c>
      <c r="I6" s="66">
        <f>IF('Final Temp'!$D$17&gt;='Final Temp'!$I$13,Calcs!H6,"")</f>
        <v>46.058693718652421</v>
      </c>
      <c r="L6" s="65">
        <f t="shared" si="2"/>
        <v>5</v>
      </c>
      <c r="M6" s="66">
        <f>'Final Temp'!$D$13+(('Final Temp'!$D$17-'Final Temp'!$D$13)*(1-EXP(-L6/'Final Temp'!$D$9)))</f>
        <v>41.379288325608371</v>
      </c>
      <c r="N6" s="65">
        <f>IF(M6&gt;'Final Temp'!$I$13,N5+K$2,0)</f>
        <v>0</v>
      </c>
      <c r="O6" s="66">
        <f>IF(N6&gt;0,'Final Temp'!$I$13+(('Final Temp'!$I$17-'Final Temp'!$I$13)*(1-EXP(-N6/'Final Temp'!$I$9))),M6)</f>
        <v>41.379288325608371</v>
      </c>
      <c r="P6" s="66">
        <f>IF(N6=0,O6,'Final Temp'!$I$13)</f>
        <v>41.379288325608371</v>
      </c>
      <c r="Q6" s="66">
        <f t="shared" si="3"/>
        <v>41.379288325608371</v>
      </c>
      <c r="R6" s="66">
        <f>'Final Temp'!$D$13+(('Final Temp'!$I$17-'Final Temp'!$D$13)*(1-EXP(-L6/'Final Temp'!$I$9)))</f>
        <v>43.412632275895035</v>
      </c>
      <c r="S6" s="66">
        <f>IF('Final Temp'!$D$17&gt;='Final Temp'!$I$13,Calcs!R6,"")</f>
        <v>43.412632275895035</v>
      </c>
      <c r="U6" s="67" t="s">
        <v>49</v>
      </c>
    </row>
    <row r="7" spans="1:21" x14ac:dyDescent="0.25">
      <c r="B7" s="65">
        <f t="shared" si="0"/>
        <v>10.8</v>
      </c>
      <c r="C7" s="66">
        <f>'Final Temp'!$D$13+(('Final Temp'!$D$17-'Final Temp'!$D$13)*(1-EXP(-B7/'Final Temp'!$D$9)))</f>
        <v>42.955446645149188</v>
      </c>
      <c r="D7" s="65">
        <f>IF(C7&gt;'Final Temp'!$I$13,D6+A$2,0)</f>
        <v>0</v>
      </c>
      <c r="E7" s="66">
        <f>IF(D7&gt;0,'Final Temp'!$I$13+(('Final Temp'!I$17-'Final Temp'!$I$13)*(1-EXP(-D7/'Final Temp'!I$9))),C7)</f>
        <v>42.955446645149188</v>
      </c>
      <c r="F7" s="66">
        <f>IF(D7=0,E7,'Final Temp'!$I$13)</f>
        <v>42.955446645149188</v>
      </c>
      <c r="G7" s="66">
        <f t="shared" si="1"/>
        <v>42.955446645149188</v>
      </c>
      <c r="H7" s="66">
        <f>'Final Temp'!D$13+(('Final Temp'!I$17-'Final Temp'!D$13)*(1-EXP(-B7/'Final Temp'!I$9)))</f>
        <v>47.225651367144714</v>
      </c>
      <c r="I7" s="66">
        <f>IF('Final Temp'!$D$17&gt;='Final Temp'!$I$13,Calcs!H7,"")</f>
        <v>47.225651367144714</v>
      </c>
      <c r="L7" s="65">
        <f t="shared" si="2"/>
        <v>6</v>
      </c>
      <c r="M7" s="66">
        <f>'Final Temp'!$D$13+(('Final Temp'!$D$17-'Final Temp'!$D$13)*(1-EXP(-L7/'Final Temp'!$D$9)))</f>
        <v>41.652854617838251</v>
      </c>
      <c r="N7" s="65">
        <f>IF(M7&gt;'Final Temp'!$I$13,N6+K$2,0)</f>
        <v>0</v>
      </c>
      <c r="O7" s="66">
        <f>IF(N7&gt;0,'Final Temp'!$I$13+(('Final Temp'!$I$17-'Final Temp'!$I$13)*(1-EXP(-N7/'Final Temp'!$I$9))),M7)</f>
        <v>41.652854617838251</v>
      </c>
      <c r="P7" s="66">
        <f>IF(N7=0,O7,'Final Temp'!$I$13)</f>
        <v>41.652854617838251</v>
      </c>
      <c r="Q7" s="66">
        <f t="shared" si="3"/>
        <v>41.652854617838251</v>
      </c>
      <c r="R7" s="66">
        <f>'Final Temp'!$D$13+(('Final Temp'!$I$17-'Final Temp'!$D$13)*(1-EXP(-L7/'Final Temp'!$I$9)))</f>
        <v>44.081054289086183</v>
      </c>
      <c r="S7" s="66">
        <f>IF('Final Temp'!$D$17&gt;='Final Temp'!$I$13,Calcs!R7,"")</f>
        <v>44.081054289086183</v>
      </c>
      <c r="U7" s="67" t="s">
        <v>50</v>
      </c>
    </row>
    <row r="8" spans="1:21" x14ac:dyDescent="0.25">
      <c r="B8" s="65">
        <f t="shared" si="0"/>
        <v>12.600000000000001</v>
      </c>
      <c r="C8" s="66">
        <f>'Final Temp'!$D$13+(('Final Temp'!$D$17-'Final Temp'!$D$13)*(1-EXP(-B8/'Final Temp'!$D$9)))</f>
        <v>43.439458374243351</v>
      </c>
      <c r="D8" s="65">
        <f>IF(C8&gt;'Final Temp'!$I$13,D7+A$2,0)</f>
        <v>0</v>
      </c>
      <c r="E8" s="66">
        <f>IF(D8&gt;0,'Final Temp'!$I$13+(('Final Temp'!I$17-'Final Temp'!$I$13)*(1-EXP(-D8/'Final Temp'!I$9))),C8)</f>
        <v>43.439458374243351</v>
      </c>
      <c r="F8" s="66">
        <f>IF(D8=0,E8,'Final Temp'!$I$13)</f>
        <v>43.439458374243351</v>
      </c>
      <c r="G8" s="66">
        <f t="shared" si="1"/>
        <v>43.439458374243351</v>
      </c>
      <c r="H8" s="66">
        <f>'Final Temp'!D$13+(('Final Temp'!I$17-'Final Temp'!D$13)*(1-EXP(-B8/'Final Temp'!I$9)))</f>
        <v>48.378112834912244</v>
      </c>
      <c r="I8" s="66">
        <f>IF('Final Temp'!$D$17&gt;='Final Temp'!$I$13,Calcs!H8,"")</f>
        <v>48.378112834912244</v>
      </c>
      <c r="L8" s="65">
        <f t="shared" si="2"/>
        <v>7</v>
      </c>
      <c r="M8" s="66">
        <f>'Final Temp'!$D$13+(('Final Temp'!$D$17-'Final Temp'!$D$13)*(1-EXP(-L8/'Final Temp'!$D$9)))</f>
        <v>41.925662058149754</v>
      </c>
      <c r="N8" s="65">
        <f>IF(M8&gt;'Final Temp'!$I$13,N7+K$2,0)</f>
        <v>0</v>
      </c>
      <c r="O8" s="66">
        <f>IF(N8&gt;0,'Final Temp'!$I$13+(('Final Temp'!$I$17-'Final Temp'!$I$13)*(1-EXP(-N8/'Final Temp'!$I$9))),M8)</f>
        <v>41.925662058149754</v>
      </c>
      <c r="P8" s="66">
        <f>IF(N8=0,O8,'Final Temp'!$I$13)</f>
        <v>41.925662058149754</v>
      </c>
      <c r="Q8" s="66">
        <f t="shared" si="3"/>
        <v>41.925662058149754</v>
      </c>
      <c r="R8" s="66">
        <f>'Final Temp'!$D$13+(('Final Temp'!$I$17-'Final Temp'!$D$13)*(1-EXP(-L8/'Final Temp'!$I$9)))</f>
        <v>44.744850562926047</v>
      </c>
      <c r="S8" s="66">
        <f>IF('Final Temp'!$D$17&gt;='Final Temp'!$I$13,Calcs!R8,"")</f>
        <v>44.744850562926047</v>
      </c>
      <c r="U8" s="67" t="s">
        <v>51</v>
      </c>
    </row>
    <row r="9" spans="1:21" x14ac:dyDescent="0.25">
      <c r="B9" s="65">
        <f t="shared" si="0"/>
        <v>14.400000000000002</v>
      </c>
      <c r="C9" s="66">
        <f>'Final Temp'!$D$13+(('Final Temp'!$D$17-'Final Temp'!$D$13)*(1-EXP(-B9/'Final Temp'!$D$9)))</f>
        <v>43.921056084767685</v>
      </c>
      <c r="D9" s="65">
        <f>IF(C9&gt;'Final Temp'!$I$13,D8+A$2,0)</f>
        <v>0</v>
      </c>
      <c r="E9" s="66">
        <f>IF(D9&gt;0,'Final Temp'!$I$13+(('Final Temp'!I$17-'Final Temp'!$I$13)*(1-EXP(-D9/'Final Temp'!I$9))),C9)</f>
        <v>43.921056084767685</v>
      </c>
      <c r="F9" s="66">
        <f>IF(D9=0,E9,'Final Temp'!$I$13)</f>
        <v>43.921056084767685</v>
      </c>
      <c r="G9" s="66">
        <f t="shared" si="1"/>
        <v>43.921056084767685</v>
      </c>
      <c r="H9" s="66">
        <f>'Final Temp'!D$13+(('Final Temp'!I$17-'Final Temp'!D$13)*(1-EXP(-B9/'Final Temp'!I$9)))</f>
        <v>49.516258196404053</v>
      </c>
      <c r="I9" s="66">
        <f>IF('Final Temp'!$D$17&gt;='Final Temp'!$I$13,Calcs!H9,"")</f>
        <v>49.516258196404053</v>
      </c>
      <c r="L9" s="65">
        <f t="shared" si="2"/>
        <v>8</v>
      </c>
      <c r="M9" s="66">
        <f>'Final Temp'!$D$13+(('Final Temp'!$D$17-'Final Temp'!$D$13)*(1-EXP(-L9/'Final Temp'!$D$9)))</f>
        <v>42.197712751539946</v>
      </c>
      <c r="N9" s="65">
        <f>IF(M9&gt;'Final Temp'!$I$13,N8+K$2,0)</f>
        <v>0</v>
      </c>
      <c r="O9" s="66">
        <f>IF(N9&gt;0,'Final Temp'!$I$13+(('Final Temp'!$I$17-'Final Temp'!$I$13)*(1-EXP(-N9/'Final Temp'!$I$9))),M9)</f>
        <v>42.197712751539946</v>
      </c>
      <c r="P9" s="66">
        <f>IF(N9=0,O9,'Final Temp'!$I$13)</f>
        <v>42.197712751539946</v>
      </c>
      <c r="Q9" s="66">
        <f t="shared" si="3"/>
        <v>42.197712751539946</v>
      </c>
      <c r="R9" s="66">
        <f>'Final Temp'!$D$13+(('Final Temp'!$I$17-'Final Temp'!$D$13)*(1-EXP(-L9/'Final Temp'!$I$9)))</f>
        <v>45.404053109323456</v>
      </c>
      <c r="S9" s="66">
        <f>IF('Final Temp'!$D$17&gt;='Final Temp'!$I$13,Calcs!R9,"")</f>
        <v>45.404053109323456</v>
      </c>
    </row>
    <row r="10" spans="1:21" x14ac:dyDescent="0.25">
      <c r="B10" s="65">
        <f t="shared" si="0"/>
        <v>16.200000000000003</v>
      </c>
      <c r="C10" s="66">
        <f>'Final Temp'!$D$13+(('Final Temp'!$D$17-'Final Temp'!$D$13)*(1-EXP(-B10/'Final Temp'!$D$9)))</f>
        <v>44.400251816690016</v>
      </c>
      <c r="D10" s="65">
        <f>IF(C10&gt;'Final Temp'!$I$13,D9+A$2,0)</f>
        <v>0</v>
      </c>
      <c r="E10" s="66">
        <f>IF(D10&gt;0,'Final Temp'!$I$13+(('Final Temp'!I$17-'Final Temp'!$I$13)*(1-EXP(-D10/'Final Temp'!I$9))),C10)</f>
        <v>44.400251816690016</v>
      </c>
      <c r="F10" s="66">
        <f>IF(D10=0,E10,'Final Temp'!$I$13)</f>
        <v>44.400251816690016</v>
      </c>
      <c r="G10" s="66">
        <f t="shared" si="1"/>
        <v>44.400251816690016</v>
      </c>
      <c r="H10" s="66">
        <f>'Final Temp'!D$13+(('Final Temp'!I$17-'Final Temp'!D$13)*(1-EXP(-B10/'Final Temp'!I$9)))</f>
        <v>50.640265289148431</v>
      </c>
      <c r="I10" s="66">
        <f>IF('Final Temp'!$D$17&gt;='Final Temp'!$I$13,Calcs!H10,"")</f>
        <v>50.640265289148431</v>
      </c>
      <c r="L10" s="65">
        <f t="shared" si="2"/>
        <v>9</v>
      </c>
      <c r="M10" s="66">
        <f>'Final Temp'!$D$13+(('Final Temp'!$D$17-'Final Temp'!$D$13)*(1-EXP(-L10/'Final Temp'!$D$9)))</f>
        <v>42.469008797166737</v>
      </c>
      <c r="N10" s="65">
        <f>IF(M10&gt;'Final Temp'!$I$13,N9+K$2,0)</f>
        <v>0</v>
      </c>
      <c r="O10" s="66">
        <f>IF(N10&gt;0,'Final Temp'!$I$13+(('Final Temp'!$I$17-'Final Temp'!$I$13)*(1-EXP(-N10/'Final Temp'!$I$9))),M10)</f>
        <v>42.469008797166737</v>
      </c>
      <c r="P10" s="66">
        <f>IF(N10=0,O10,'Final Temp'!$I$13)</f>
        <v>42.469008797166737</v>
      </c>
      <c r="Q10" s="66">
        <f t="shared" si="3"/>
        <v>42.469008797166737</v>
      </c>
      <c r="R10" s="66">
        <f>'Final Temp'!$D$13+(('Final Temp'!$I$17-'Final Temp'!$D$13)*(1-EXP(-L10/'Final Temp'!$I$9)))</f>
        <v>46.058693718652421</v>
      </c>
      <c r="S10" s="66">
        <f>IF('Final Temp'!$D$17&gt;='Final Temp'!$I$13,Calcs!R10,"")</f>
        <v>46.058693718652421</v>
      </c>
    </row>
    <row r="11" spans="1:21" x14ac:dyDescent="0.25">
      <c r="B11" s="65">
        <f t="shared" si="0"/>
        <v>18.000000000000004</v>
      </c>
      <c r="C11" s="66">
        <f>'Final Temp'!$D$13+(('Final Temp'!$D$17-'Final Temp'!$D$13)*(1-EXP(-B11/'Final Temp'!$D$9)))</f>
        <v>44.877057549928601</v>
      </c>
      <c r="D11" s="65">
        <f>IF(C11&gt;'Final Temp'!$I$13,D10+A$2,0)</f>
        <v>0</v>
      </c>
      <c r="E11" s="66">
        <f>IF(D11&gt;0,'Final Temp'!$I$13+(('Final Temp'!I$17-'Final Temp'!$I$13)*(1-EXP(-D11/'Final Temp'!I$9))),C11)</f>
        <v>44.877057549928601</v>
      </c>
      <c r="F11" s="66">
        <f>IF(D11=0,E11,'Final Temp'!$I$13)</f>
        <v>44.877057549928601</v>
      </c>
      <c r="G11" s="66">
        <f t="shared" si="1"/>
        <v>44.877057549928601</v>
      </c>
      <c r="H11" s="66">
        <f>'Final Temp'!D$13+(('Final Temp'!I$17-'Final Temp'!D$13)*(1-EXP(-B11/'Final Temp'!I$9)))</f>
        <v>51.750309741540462</v>
      </c>
      <c r="I11" s="66">
        <f>IF('Final Temp'!$D$17&gt;='Final Temp'!$I$13,Calcs!H11,"")</f>
        <v>51.750309741540462</v>
      </c>
      <c r="L11" s="65">
        <f t="shared" si="2"/>
        <v>10</v>
      </c>
      <c r="M11" s="66">
        <f>'Final Temp'!$D$13+(('Final Temp'!$D$17-'Final Temp'!$D$13)*(1-EXP(-L11/'Final Temp'!$D$9)))</f>
        <v>42.739552288365168</v>
      </c>
      <c r="N11" s="65">
        <f>IF(M11&gt;'Final Temp'!$I$13,N10+K$2,0)</f>
        <v>0</v>
      </c>
      <c r="O11" s="66">
        <f>IF(N11&gt;0,'Final Temp'!$I$13+(('Final Temp'!$I$17-'Final Temp'!$I$13)*(1-EXP(-N11/'Final Temp'!$I$9))),M11)</f>
        <v>42.739552288365168</v>
      </c>
      <c r="P11" s="66">
        <f>IF(N11=0,O11,'Final Temp'!$I$13)</f>
        <v>42.739552288365168</v>
      </c>
      <c r="Q11" s="66">
        <f t="shared" si="3"/>
        <v>42.739552288365168</v>
      </c>
      <c r="R11" s="66">
        <f>'Final Temp'!$D$13+(('Final Temp'!$I$17-'Final Temp'!$D$13)*(1-EXP(-L11/'Final Temp'!$I$9)))</f>
        <v>46.708803961285255</v>
      </c>
      <c r="S11" s="66">
        <f>IF('Final Temp'!$D$17&gt;='Final Temp'!$I$13,Calcs!R11,"")</f>
        <v>46.708803961285255</v>
      </c>
    </row>
    <row r="12" spans="1:21" x14ac:dyDescent="0.25">
      <c r="B12" s="65">
        <f t="shared" si="0"/>
        <v>19.800000000000004</v>
      </c>
      <c r="C12" s="66">
        <f>'Final Temp'!$D$13+(('Final Temp'!$D$17-'Final Temp'!$D$13)*(1-EXP(-B12/'Final Temp'!$D$9)))</f>
        <v>45.351485204651617</v>
      </c>
      <c r="D12" s="65">
        <f>IF(C12&gt;'Final Temp'!$I$13,D11+A$2,0)</f>
        <v>0</v>
      </c>
      <c r="E12" s="66">
        <f>IF(D12&gt;0,'Final Temp'!$I$13+(('Final Temp'!I$17-'Final Temp'!$I$13)*(1-EXP(-D12/'Final Temp'!I$9))),C12)</f>
        <v>45.351485204651617</v>
      </c>
      <c r="F12" s="66">
        <f>IF(D12=0,E12,'Final Temp'!$I$13)</f>
        <v>45.351485204651617</v>
      </c>
      <c r="G12" s="66">
        <f t="shared" si="1"/>
        <v>45.351485204651617</v>
      </c>
      <c r="H12" s="66">
        <f>'Final Temp'!D$13+(('Final Temp'!I$17-'Final Temp'!D$13)*(1-EXP(-B12/'Final Temp'!I$9)))</f>
        <v>52.846565000284215</v>
      </c>
      <c r="I12" s="66">
        <f>IF('Final Temp'!$D$17&gt;='Final Temp'!$I$13,Calcs!H12,"")</f>
        <v>52.846565000284215</v>
      </c>
      <c r="L12" s="65">
        <f t="shared" si="2"/>
        <v>11</v>
      </c>
      <c r="M12" s="66">
        <f>'Final Temp'!$D$13+(('Final Temp'!$D$17-'Final Temp'!$D$13)*(1-EXP(-L12/'Final Temp'!$D$9)))</f>
        <v>43.009345312663505</v>
      </c>
      <c r="N12" s="65">
        <f>IF(M12&gt;'Final Temp'!$I$13,N11+K$2,0)</f>
        <v>0</v>
      </c>
      <c r="O12" s="66">
        <f>IF(N12&gt;0,'Final Temp'!$I$13+(('Final Temp'!$I$17-'Final Temp'!$I$13)*(1-EXP(-N12/'Final Temp'!$I$9))),M12)</f>
        <v>43.009345312663505</v>
      </c>
      <c r="P12" s="66">
        <f>IF(N12=0,O12,'Final Temp'!$I$13)</f>
        <v>43.009345312663505</v>
      </c>
      <c r="Q12" s="66">
        <f t="shared" si="3"/>
        <v>43.009345312663505</v>
      </c>
      <c r="R12" s="66">
        <f>'Final Temp'!$D$13+(('Final Temp'!$I$17-'Final Temp'!$D$13)*(1-EXP(-L12/'Final Temp'!$I$9)))</f>
        <v>47.354415189115059</v>
      </c>
      <c r="S12" s="66">
        <f>IF('Final Temp'!$D$17&gt;='Final Temp'!$I$13,Calcs!R12,"")</f>
        <v>47.354415189115059</v>
      </c>
    </row>
    <row r="13" spans="1:21" x14ac:dyDescent="0.25">
      <c r="B13" s="65">
        <f t="shared" si="0"/>
        <v>21.600000000000005</v>
      </c>
      <c r="C13" s="66">
        <f>'Final Temp'!$D$13+(('Final Temp'!$D$17-'Final Temp'!$D$13)*(1-EXP(-B13/'Final Temp'!$D$9)))</f>
        <v>45.823546641575128</v>
      </c>
      <c r="D13" s="65">
        <f>IF(C13&gt;'Final Temp'!$I$13,D12+A$2,0)</f>
        <v>0</v>
      </c>
      <c r="E13" s="66">
        <f>IF(D13&gt;0,'Final Temp'!$I$13+(('Final Temp'!I$17-'Final Temp'!$I$13)*(1-EXP(-D13/'Final Temp'!I$9))),C13)</f>
        <v>45.823546641575128</v>
      </c>
      <c r="F13" s="66">
        <f>IF(D13=0,E13,'Final Temp'!$I$13)</f>
        <v>45.823546641575128</v>
      </c>
      <c r="G13" s="66">
        <f t="shared" si="1"/>
        <v>45.823546641575128</v>
      </c>
      <c r="H13" s="66">
        <f>'Final Temp'!D$13+(('Final Temp'!I$17-'Final Temp'!D$13)*(1-EXP(-B13/'Final Temp'!I$9)))</f>
        <v>53.929202357494219</v>
      </c>
      <c r="I13" s="66">
        <f>IF('Final Temp'!$D$17&gt;='Final Temp'!$I$13,Calcs!H13,"")</f>
        <v>53.929202357494219</v>
      </c>
      <c r="L13" s="65">
        <f t="shared" si="2"/>
        <v>12</v>
      </c>
      <c r="M13" s="66">
        <f>'Final Temp'!$D$13+(('Final Temp'!$D$17-'Final Temp'!$D$13)*(1-EXP(-L13/'Final Temp'!$D$9)))</f>
        <v>43.278389951799412</v>
      </c>
      <c r="N13" s="65">
        <f>IF(M13&gt;'Final Temp'!$I$13,N12+K$2,0)</f>
        <v>0</v>
      </c>
      <c r="O13" s="66">
        <f>IF(N13&gt;0,'Final Temp'!$I$13+(('Final Temp'!$I$17-'Final Temp'!$I$13)*(1-EXP(-N13/'Final Temp'!$I$9))),M13)</f>
        <v>43.278389951799412</v>
      </c>
      <c r="P13" s="66">
        <f>IF(N13=0,O13,'Final Temp'!$I$13)</f>
        <v>43.278389951799412</v>
      </c>
      <c r="Q13" s="66">
        <f t="shared" si="3"/>
        <v>43.278389951799412</v>
      </c>
      <c r="R13" s="66">
        <f>'Final Temp'!$D$13+(('Final Temp'!$I$17-'Final Temp'!$D$13)*(1-EXP(-L13/'Final Temp'!$I$9)))</f>
        <v>47.995558537067673</v>
      </c>
      <c r="S13" s="66">
        <f>IF('Final Temp'!$D$17&gt;='Final Temp'!$I$13,Calcs!R13,"")</f>
        <v>47.995558537067673</v>
      </c>
    </row>
    <row r="14" spans="1:21" x14ac:dyDescent="0.25">
      <c r="B14" s="65">
        <f t="shared" si="0"/>
        <v>23.400000000000006</v>
      </c>
      <c r="C14" s="66">
        <f>'Final Temp'!$D$13+(('Final Temp'!$D$17-'Final Temp'!$D$13)*(1-EXP(-B14/'Final Temp'!$D$9)))</f>
        <v>46.293253662259659</v>
      </c>
      <c r="D14" s="65">
        <f>IF(C14&gt;'Final Temp'!$I$13,D13+A$2,0)</f>
        <v>0</v>
      </c>
      <c r="E14" s="66">
        <f>IF(D14&gt;0,'Final Temp'!$I$13+(('Final Temp'!I$17-'Final Temp'!$I$13)*(1-EXP(-D14/'Final Temp'!I$9))),C14)</f>
        <v>46.293253662259659</v>
      </c>
      <c r="F14" s="66">
        <f>IF(D14=0,E14,'Final Temp'!$I$13)</f>
        <v>46.293253662259659</v>
      </c>
      <c r="G14" s="66">
        <f t="shared" si="1"/>
        <v>46.293253662259659</v>
      </c>
      <c r="H14" s="66">
        <f>'Final Temp'!D$13+(('Final Temp'!I$17-'Final Temp'!D$13)*(1-EXP(-B14/'Final Temp'!I$9)))</f>
        <v>54.99839097746019</v>
      </c>
      <c r="I14" s="66">
        <f>IF('Final Temp'!$D$17&gt;='Final Temp'!$I$13,Calcs!H14,"")</f>
        <v>54.99839097746019</v>
      </c>
      <c r="L14" s="65">
        <f t="shared" si="2"/>
        <v>13</v>
      </c>
      <c r="M14" s="66">
        <f>'Final Temp'!$D$13+(('Final Temp'!$D$17-'Final Temp'!$D$13)*(1-EXP(-L14/'Final Temp'!$D$9)))</f>
        <v>43.546688281735925</v>
      </c>
      <c r="N14" s="65">
        <f>IF(M14&gt;'Final Temp'!$I$13,N13+K$2,0)</f>
        <v>0</v>
      </c>
      <c r="O14" s="66">
        <f>IF(N14&gt;0,'Final Temp'!$I$13+(('Final Temp'!$I$17-'Final Temp'!$I$13)*(1-EXP(-N14/'Final Temp'!$I$9))),M14)</f>
        <v>43.546688281735925</v>
      </c>
      <c r="P14" s="66">
        <f>IF(N14=0,O14,'Final Temp'!$I$13)</f>
        <v>43.546688281735925</v>
      </c>
      <c r="Q14" s="66">
        <f t="shared" si="3"/>
        <v>43.546688281735925</v>
      </c>
      <c r="R14" s="66">
        <f>'Final Temp'!$D$13+(('Final Temp'!$I$17-'Final Temp'!$D$13)*(1-EXP(-L14/'Final Temp'!$I$9)))</f>
        <v>48.632264924603206</v>
      </c>
      <c r="S14" s="66">
        <f>IF('Final Temp'!$D$17&gt;='Final Temp'!$I$13,Calcs!R14,"")</f>
        <v>48.632264924603206</v>
      </c>
    </row>
    <row r="15" spans="1:21" x14ac:dyDescent="0.25">
      <c r="B15" s="65">
        <f t="shared" si="0"/>
        <v>25.200000000000006</v>
      </c>
      <c r="C15" s="66">
        <f>'Final Temp'!$D$13+(('Final Temp'!$D$17-'Final Temp'!$D$13)*(1-EXP(-B15/'Final Temp'!$D$9)))</f>
        <v>46.760618009405185</v>
      </c>
      <c r="D15" s="65">
        <f>IF(C15&gt;'Final Temp'!$I$13,D14+A$2,0)</f>
        <v>0</v>
      </c>
      <c r="E15" s="66">
        <f>IF(D15&gt;0,'Final Temp'!$I$13+(('Final Temp'!I$17-'Final Temp'!$I$13)*(1-EXP(-D15/'Final Temp'!I$9))),C15)</f>
        <v>46.760618009405185</v>
      </c>
      <c r="F15" s="66">
        <f>IF(D15=0,E15,'Final Temp'!$I$13)</f>
        <v>46.760618009405185</v>
      </c>
      <c r="G15" s="66">
        <f t="shared" si="1"/>
        <v>46.760618009405185</v>
      </c>
      <c r="H15" s="66">
        <f>'Final Temp'!D$13+(('Final Temp'!I$17-'Final Temp'!D$13)*(1-EXP(-B15/'Final Temp'!I$9)))</f>
        <v>56.054297923079261</v>
      </c>
      <c r="I15" s="66">
        <f>IF('Final Temp'!$D$17&gt;='Final Temp'!$I$13,Calcs!H15,"")</f>
        <v>56.054297923079261</v>
      </c>
      <c r="L15" s="65">
        <f t="shared" si="2"/>
        <v>14</v>
      </c>
      <c r="M15" s="66">
        <f>'Final Temp'!$D$13+(('Final Temp'!$D$17-'Final Temp'!$D$13)*(1-EXP(-L15/'Final Temp'!$D$9)))</f>
        <v>43.814242372677548</v>
      </c>
      <c r="N15" s="65">
        <f>IF(M15&gt;'Final Temp'!$I$13,N14+K$2,0)</f>
        <v>0</v>
      </c>
      <c r="O15" s="66">
        <f>IF(N15&gt;0,'Final Temp'!$I$13+(('Final Temp'!$I$17-'Final Temp'!$I$13)*(1-EXP(-N15/'Final Temp'!$I$9))),M15)</f>
        <v>43.814242372677548</v>
      </c>
      <c r="P15" s="66">
        <f>IF(N15=0,O15,'Final Temp'!$I$13)</f>
        <v>43.814242372677548</v>
      </c>
      <c r="Q15" s="66">
        <f t="shared" si="3"/>
        <v>43.814242372677548</v>
      </c>
      <c r="R15" s="66">
        <f>'Final Temp'!$D$13+(('Final Temp'!$I$17-'Final Temp'!$D$13)*(1-EXP(-L15/'Final Temp'!$I$9)))</f>
        <v>49.264565057207093</v>
      </c>
      <c r="S15" s="66">
        <f>IF('Final Temp'!$D$17&gt;='Final Temp'!$I$13,Calcs!R15,"")</f>
        <v>49.264565057207093</v>
      </c>
    </row>
    <row r="16" spans="1:21" x14ac:dyDescent="0.25">
      <c r="B16" s="65">
        <f t="shared" si="0"/>
        <v>27.000000000000007</v>
      </c>
      <c r="C16" s="66">
        <f>'Final Temp'!$D$13+(('Final Temp'!$D$17-'Final Temp'!$D$13)*(1-EXP(-B16/'Final Temp'!$D$9)))</f>
        <v>47.225651367144714</v>
      </c>
      <c r="D16" s="65">
        <f>IF(C16&gt;'Final Temp'!$I$13,D15+A$2,0)</f>
        <v>0</v>
      </c>
      <c r="E16" s="66">
        <f>IF(D16&gt;0,'Final Temp'!$I$13+(('Final Temp'!I$17-'Final Temp'!$I$13)*(1-EXP(-D16/'Final Temp'!I$9))),C16)</f>
        <v>47.225651367144714</v>
      </c>
      <c r="F16" s="66">
        <f>IF(D16=0,E16,'Final Temp'!$I$13)</f>
        <v>47.225651367144714</v>
      </c>
      <c r="G16" s="66">
        <f t="shared" si="1"/>
        <v>47.225651367144714</v>
      </c>
      <c r="H16" s="66">
        <f>'Final Temp'!D$13+(('Final Temp'!I$17-'Final Temp'!D$13)*(1-EXP(-B16/'Final Temp'!I$9)))</f>
        <v>57.097088181959975</v>
      </c>
      <c r="I16" s="66">
        <f>IF('Final Temp'!$D$17&gt;='Final Temp'!$I$13,Calcs!H16,"")</f>
        <v>57.097088181959975</v>
      </c>
      <c r="L16" s="65">
        <f t="shared" si="2"/>
        <v>15</v>
      </c>
      <c r="M16" s="66">
        <f>'Final Temp'!$D$13+(('Final Temp'!$D$17-'Final Temp'!$D$13)*(1-EXP(-L16/'Final Temp'!$D$9)))</f>
        <v>44.081054289086183</v>
      </c>
      <c r="N16" s="65">
        <f>IF(M16&gt;'Final Temp'!$I$13,N15+K$2,0)</f>
        <v>0</v>
      </c>
      <c r="O16" s="66">
        <f>IF(N16&gt;0,'Final Temp'!$I$13+(('Final Temp'!$I$17-'Final Temp'!$I$13)*(1-EXP(-N16/'Final Temp'!$I$9))),M16)</f>
        <v>44.081054289086183</v>
      </c>
      <c r="P16" s="66">
        <f>IF(N16=0,O16,'Final Temp'!$I$13)</f>
        <v>44.081054289086183</v>
      </c>
      <c r="Q16" s="66">
        <f t="shared" si="3"/>
        <v>44.081054289086183</v>
      </c>
      <c r="R16" s="66">
        <f>'Final Temp'!$D$13+(('Final Temp'!$I$17-'Final Temp'!$D$13)*(1-EXP(-L16/'Final Temp'!$I$9)))</f>
        <v>49.892489427870942</v>
      </c>
      <c r="S16" s="66">
        <f>IF('Final Temp'!$D$17&gt;='Final Temp'!$I$13,Calcs!R16,"")</f>
        <v>49.892489427870942</v>
      </c>
    </row>
    <row r="17" spans="2:19" x14ac:dyDescent="0.25">
      <c r="B17" s="65">
        <f t="shared" si="0"/>
        <v>28.800000000000008</v>
      </c>
      <c r="C17" s="66">
        <f>'Final Temp'!$D$13+(('Final Temp'!$D$17-'Final Temp'!$D$13)*(1-EXP(-B17/'Final Temp'!$D$9)))</f>
        <v>47.688365361336423</v>
      </c>
      <c r="D17" s="65">
        <f>IF(C17&gt;'Final Temp'!$I$13,D16+A$2,0)</f>
        <v>0</v>
      </c>
      <c r="E17" s="66">
        <f>IF(D17&gt;0,'Final Temp'!$I$13+(('Final Temp'!I$17-'Final Temp'!$I$13)*(1-EXP(-D17/'Final Temp'!I$9))),C17)</f>
        <v>47.688365361336423</v>
      </c>
      <c r="F17" s="66">
        <f>IF(D17=0,E17,'Final Temp'!$I$13)</f>
        <v>47.688365361336423</v>
      </c>
      <c r="G17" s="66">
        <f t="shared" si="1"/>
        <v>47.688365361336423</v>
      </c>
      <c r="H17" s="66">
        <f>'Final Temp'!D$13+(('Final Temp'!I$17-'Final Temp'!D$13)*(1-EXP(-B17/'Final Temp'!I$9)))</f>
        <v>58.126924692201818</v>
      </c>
      <c r="I17" s="66">
        <f>IF('Final Temp'!$D$17&gt;='Final Temp'!$I$13,Calcs!H17,"")</f>
        <v>58.126924692201818</v>
      </c>
      <c r="L17" s="65">
        <f t="shared" si="2"/>
        <v>16</v>
      </c>
      <c r="M17" s="66">
        <f>'Final Temp'!$D$13+(('Final Temp'!$D$17-'Final Temp'!$D$13)*(1-EXP(-L17/'Final Temp'!$D$9)))</f>
        <v>44.34712608969707</v>
      </c>
      <c r="N17" s="65">
        <f>IF(M17&gt;'Final Temp'!$I$13,N16+K$2,0)</f>
        <v>0</v>
      </c>
      <c r="O17" s="66">
        <f>IF(N17&gt;0,'Final Temp'!$I$13+(('Final Temp'!$I$17-'Final Temp'!$I$13)*(1-EXP(-N17/'Final Temp'!$I$9))),M17)</f>
        <v>44.34712608969707</v>
      </c>
      <c r="P17" s="66">
        <f>IF(N17=0,O17,'Final Temp'!$I$13)</f>
        <v>44.34712608969707</v>
      </c>
      <c r="Q17" s="66">
        <f t="shared" si="3"/>
        <v>44.34712608969707</v>
      </c>
      <c r="R17" s="66">
        <f>'Final Temp'!$D$13+(('Final Temp'!$I$17-'Final Temp'!$D$13)*(1-EXP(-L17/'Final Temp'!$I$9)))</f>
        <v>50.516068318563022</v>
      </c>
      <c r="S17" s="66">
        <f>IF('Final Temp'!$D$17&gt;='Final Temp'!$I$13,Calcs!R17,"")</f>
        <v>50.516068318563022</v>
      </c>
    </row>
    <row r="18" spans="2:19" x14ac:dyDescent="0.25">
      <c r="B18" s="65">
        <f t="shared" si="0"/>
        <v>30.600000000000009</v>
      </c>
      <c r="C18" s="66">
        <f>'Final Temp'!$D$13+(('Final Temp'!$D$17-'Final Temp'!$D$13)*(1-EXP(-B18/'Final Temp'!$D$9)))</f>
        <v>48.148771559854261</v>
      </c>
      <c r="D18" s="65">
        <f>IF(C18&gt;'Final Temp'!$I$13,D17+A$2,0)</f>
        <v>0</v>
      </c>
      <c r="E18" s="66">
        <f>IF(D18&gt;0,'Final Temp'!$I$13+(('Final Temp'!I$17-'Final Temp'!$I$13)*(1-EXP(-D18/'Final Temp'!I$9))),C18)</f>
        <v>48.148771559854261</v>
      </c>
      <c r="F18" s="66">
        <f>IF(D18=0,E18,'Final Temp'!$I$13)</f>
        <v>48.148771559854261</v>
      </c>
      <c r="G18" s="66">
        <f t="shared" si="1"/>
        <v>48.148771559854261</v>
      </c>
      <c r="H18" s="66">
        <f>'Final Temp'!D$13+(('Final Temp'!I$17-'Final Temp'!D$13)*(1-EXP(-B18/'Final Temp'!I$9)))</f>
        <v>59.143968367854754</v>
      </c>
      <c r="I18" s="66">
        <f>IF('Final Temp'!$D$17&gt;='Final Temp'!$I$13,Calcs!H18,"")</f>
        <v>59.143968367854754</v>
      </c>
      <c r="L18" s="65">
        <f t="shared" si="2"/>
        <v>17</v>
      </c>
      <c r="M18" s="66">
        <f>'Final Temp'!$D$13+(('Final Temp'!$D$17-'Final Temp'!$D$13)*(1-EXP(-L18/'Final Temp'!$D$9)))</f>
        <v>44.6124598275347</v>
      </c>
      <c r="N18" s="65">
        <f>IF(M18&gt;'Final Temp'!$I$13,N17+K$2,0)</f>
        <v>0</v>
      </c>
      <c r="O18" s="66">
        <f>IF(N18&gt;0,'Final Temp'!$I$13+(('Final Temp'!$I$17-'Final Temp'!$I$13)*(1-EXP(-N18/'Final Temp'!$I$9))),M18)</f>
        <v>44.6124598275347</v>
      </c>
      <c r="P18" s="66">
        <f>IF(N18=0,O18,'Final Temp'!$I$13)</f>
        <v>44.6124598275347</v>
      </c>
      <c r="Q18" s="66">
        <f t="shared" si="3"/>
        <v>44.6124598275347</v>
      </c>
      <c r="R18" s="66">
        <f>'Final Temp'!$D$13+(('Final Temp'!$I$17-'Final Temp'!$D$13)*(1-EXP(-L18/'Final Temp'!$I$9)))</f>
        <v>51.13533180168865</v>
      </c>
      <c r="S18" s="66">
        <f>IF('Final Temp'!$D$17&gt;='Final Temp'!$I$13,Calcs!R18,"")</f>
        <v>51.13533180168865</v>
      </c>
    </row>
    <row r="19" spans="2:19" x14ac:dyDescent="0.25">
      <c r="B19" s="65">
        <f t="shared" si="0"/>
        <v>32.400000000000006</v>
      </c>
      <c r="C19" s="66">
        <f>'Final Temp'!$D$13+(('Final Temp'!$D$17-'Final Temp'!$D$13)*(1-EXP(-B19/'Final Temp'!$D$9)))</f>
        <v>48.606881472877177</v>
      </c>
      <c r="D19" s="65">
        <f>IF(C19&gt;'Final Temp'!$I$13,D18+A$2,0)</f>
        <v>0</v>
      </c>
      <c r="E19" s="66">
        <f>IF(D19&gt;0,'Final Temp'!$I$13+(('Final Temp'!I$17-'Final Temp'!$I$13)*(1-EXP(-D19/'Final Temp'!I$9))),C19)</f>
        <v>48.606881472877177</v>
      </c>
      <c r="F19" s="66">
        <f>IF(D19=0,E19,'Final Temp'!$I$13)</f>
        <v>48.606881472877177</v>
      </c>
      <c r="G19" s="66">
        <f t="shared" si="1"/>
        <v>48.606881472877177</v>
      </c>
      <c r="H19" s="66">
        <f>'Final Temp'!D$13+(('Final Temp'!I$17-'Final Temp'!D$13)*(1-EXP(-B19/'Final Temp'!I$9)))</f>
        <v>60.14837812406229</v>
      </c>
      <c r="I19" s="66">
        <f>IF('Final Temp'!$D$17&gt;='Final Temp'!$I$13,Calcs!H19,"")</f>
        <v>60.14837812406229</v>
      </c>
      <c r="L19" s="65">
        <f t="shared" si="2"/>
        <v>18</v>
      </c>
      <c r="M19" s="66">
        <f>'Final Temp'!$D$13+(('Final Temp'!$D$17-'Final Temp'!$D$13)*(1-EXP(-L19/'Final Temp'!$D$9)))</f>
        <v>44.877057549928601</v>
      </c>
      <c r="N19" s="65">
        <f>IF(M19&gt;'Final Temp'!$I$13,N18+K$2,0)</f>
        <v>0</v>
      </c>
      <c r="O19" s="66">
        <f>IF(N19&gt;0,'Final Temp'!$I$13+(('Final Temp'!$I$17-'Final Temp'!$I$13)*(1-EXP(-N19/'Final Temp'!$I$9))),M19)</f>
        <v>44.877057549928601</v>
      </c>
      <c r="P19" s="66">
        <f>IF(N19=0,O19,'Final Temp'!$I$13)</f>
        <v>44.877057549928601</v>
      </c>
      <c r="Q19" s="66">
        <f t="shared" si="3"/>
        <v>44.877057549928601</v>
      </c>
      <c r="R19" s="66">
        <f>'Final Temp'!$D$13+(('Final Temp'!$I$17-'Final Temp'!$D$13)*(1-EXP(-L19/'Final Temp'!$I$9)))</f>
        <v>51.750309741540455</v>
      </c>
      <c r="S19" s="66">
        <f>IF('Final Temp'!$D$17&gt;='Final Temp'!$I$13,Calcs!R19,"")</f>
        <v>51.750309741540455</v>
      </c>
    </row>
    <row r="20" spans="2:19" x14ac:dyDescent="0.25">
      <c r="B20" s="65">
        <f t="shared" si="0"/>
        <v>34.200000000000003</v>
      </c>
      <c r="C20" s="66">
        <f>'Final Temp'!$D$13+(('Final Temp'!$D$17-'Final Temp'!$D$13)*(1-EXP(-B20/'Final Temp'!$D$9)))</f>
        <v>49.062706553176859</v>
      </c>
      <c r="D20" s="65">
        <f>IF(C20&gt;'Final Temp'!$I$13,D19+A$2,0)</f>
        <v>0</v>
      </c>
      <c r="E20" s="66">
        <f>IF(D20&gt;0,'Final Temp'!$I$13+(('Final Temp'!I$17-'Final Temp'!$I$13)*(1-EXP(-D20/'Final Temp'!I$9))),C20)</f>
        <v>49.062706553176859</v>
      </c>
      <c r="F20" s="66">
        <f>IF(D20=0,E20,'Final Temp'!$I$13)</f>
        <v>49.062706553176859</v>
      </c>
      <c r="G20" s="66">
        <f t="shared" si="1"/>
        <v>49.062706553176859</v>
      </c>
      <c r="H20" s="66">
        <f>'Final Temp'!D$13+(('Final Temp'!I$17-'Final Temp'!D$13)*(1-EXP(-B20/'Final Temp'!I$9)))</f>
        <v>61.140310901892335</v>
      </c>
      <c r="I20" s="66">
        <f>IF('Final Temp'!$D$17&gt;='Final Temp'!$I$13,Calcs!H20,"")</f>
        <v>61.140310901892335</v>
      </c>
      <c r="L20" s="65">
        <f t="shared" si="2"/>
        <v>19</v>
      </c>
      <c r="M20" s="66">
        <f>'Final Temp'!$D$13+(('Final Temp'!$D$17-'Final Temp'!$D$13)*(1-EXP(-L20/'Final Temp'!$D$9)))</f>
        <v>45.140921298529179</v>
      </c>
      <c r="N20" s="65">
        <f>IF(M20&gt;'Final Temp'!$I$13,N19+K$2,0)</f>
        <v>0</v>
      </c>
      <c r="O20" s="66">
        <f>IF(N20&gt;0,'Final Temp'!$I$13+(('Final Temp'!$I$17-'Final Temp'!$I$13)*(1-EXP(-N20/'Final Temp'!$I$9))),M20)</f>
        <v>45.140921298529179</v>
      </c>
      <c r="P20" s="66">
        <f>IF(N20=0,O20,'Final Temp'!$I$13)</f>
        <v>45.140921298529179</v>
      </c>
      <c r="Q20" s="66">
        <f t="shared" si="3"/>
        <v>45.140921298529179</v>
      </c>
      <c r="R20" s="66">
        <f>'Final Temp'!$D$13+(('Final Temp'!$I$17-'Final Temp'!$D$13)*(1-EXP(-L20/'Final Temp'!$I$9)))</f>
        <v>52.361031795738583</v>
      </c>
      <c r="S20" s="66">
        <f>IF('Final Temp'!$D$17&gt;='Final Temp'!$I$13,Calcs!R20,"")</f>
        <v>52.361031795738583</v>
      </c>
    </row>
    <row r="21" spans="2:19" x14ac:dyDescent="0.25">
      <c r="B21" s="65">
        <f t="shared" si="0"/>
        <v>36</v>
      </c>
      <c r="C21" s="66">
        <f>'Final Temp'!$D$13+(('Final Temp'!$D$17-'Final Temp'!$D$13)*(1-EXP(-B21/'Final Temp'!$D$9)))</f>
        <v>49.516258196404053</v>
      </c>
      <c r="D21" s="65">
        <f>IF(C21&gt;'Final Temp'!$I$13,D20+A$2,0)</f>
        <v>0</v>
      </c>
      <c r="E21" s="66">
        <f>IF(D21&gt;0,'Final Temp'!$I$13+(('Final Temp'!I$17-'Final Temp'!$I$13)*(1-EXP(-D21/'Final Temp'!I$9))),C21)</f>
        <v>49.516258196404053</v>
      </c>
      <c r="F21" s="66">
        <f>IF(D21=0,E21,'Final Temp'!$I$13)</f>
        <v>49.516258196404053</v>
      </c>
      <c r="G21" s="66">
        <f t="shared" si="1"/>
        <v>49.516258196404053</v>
      </c>
      <c r="H21" s="66">
        <f>'Final Temp'!D$13+(('Final Temp'!I$17-'Final Temp'!D$13)*(1-EXP(-B21/'Final Temp'!I$9)))</f>
        <v>62.119921692859513</v>
      </c>
      <c r="I21" s="66">
        <f>IF('Final Temp'!$D$17&gt;='Final Temp'!$I$13,Calcs!H21,"")</f>
        <v>62.119921692859513</v>
      </c>
      <c r="L21" s="65">
        <f t="shared" si="2"/>
        <v>20</v>
      </c>
      <c r="M21" s="66">
        <f>'Final Temp'!$D$13+(('Final Temp'!$D$17-'Final Temp'!$D$13)*(1-EXP(-L21/'Final Temp'!$D$9)))</f>
        <v>45.404053109323456</v>
      </c>
      <c r="N21" s="65">
        <f>IF(M21&gt;'Final Temp'!$I$13,N20+K$2,0)</f>
        <v>0</v>
      </c>
      <c r="O21" s="66">
        <f>IF(N21&gt;0,'Final Temp'!$I$13+(('Final Temp'!$I$17-'Final Temp'!$I$13)*(1-EXP(-N21/'Final Temp'!$I$9))),M21)</f>
        <v>45.404053109323456</v>
      </c>
      <c r="P21" s="66">
        <f>IF(N21=0,O21,'Final Temp'!$I$13)</f>
        <v>45.404053109323456</v>
      </c>
      <c r="Q21" s="66">
        <f t="shared" si="3"/>
        <v>45.404053109323456</v>
      </c>
      <c r="R21" s="66">
        <f>'Final Temp'!$D$13+(('Final Temp'!$I$17-'Final Temp'!$D$13)*(1-EXP(-L21/'Final Temp'!$I$9)))</f>
        <v>52.96752741666095</v>
      </c>
      <c r="S21" s="66">
        <f>IF('Final Temp'!$D$17&gt;='Final Temp'!$I$13,Calcs!R21,"")</f>
        <v>52.96752741666095</v>
      </c>
    </row>
    <row r="22" spans="2:19" x14ac:dyDescent="0.25">
      <c r="B22" s="65">
        <f t="shared" si="0"/>
        <v>37.799999999999997</v>
      </c>
      <c r="C22" s="66">
        <f>'Final Temp'!$D$13+(('Final Temp'!$D$17-'Final Temp'!$D$13)*(1-EXP(-B22/'Final Temp'!$D$9)))</f>
        <v>49.967547741373437</v>
      </c>
      <c r="D22" s="65">
        <f>IF(C22&gt;'Final Temp'!$I$13,D21+A$2,0)</f>
        <v>0</v>
      </c>
      <c r="E22" s="66">
        <f>IF(D22&gt;0,'Final Temp'!$I$13+(('Final Temp'!I$17-'Final Temp'!$I$13)*(1-EXP(-D22/'Final Temp'!I$9))),C22)</f>
        <v>49.967547741373437</v>
      </c>
      <c r="F22" s="66">
        <f>IF(D22=0,E22,'Final Temp'!$I$13)</f>
        <v>49.967547741373437</v>
      </c>
      <c r="G22" s="66">
        <f t="shared" si="1"/>
        <v>49.967547741373437</v>
      </c>
      <c r="H22" s="66">
        <f>'Final Temp'!D$13+(('Final Temp'!I$17-'Final Temp'!D$13)*(1-EXP(-B22/'Final Temp'!I$9)))</f>
        <v>63.087363563142944</v>
      </c>
      <c r="I22" s="66">
        <f>IF('Final Temp'!$D$17&gt;='Final Temp'!$I$13,Calcs!H22,"")</f>
        <v>63.087363563142944</v>
      </c>
      <c r="L22" s="65">
        <f t="shared" si="2"/>
        <v>21</v>
      </c>
      <c r="M22" s="66">
        <f>'Final Temp'!$D$13+(('Final Temp'!$D$17-'Final Temp'!$D$13)*(1-EXP(-L22/'Final Temp'!$D$9)))</f>
        <v>45.666455012650786</v>
      </c>
      <c r="N22" s="65">
        <f>IF(M22&gt;'Final Temp'!$I$13,N21+K$2,0)</f>
        <v>0</v>
      </c>
      <c r="O22" s="66">
        <f>IF(N22&gt;0,'Final Temp'!$I$13+(('Final Temp'!$I$17-'Final Temp'!$I$13)*(1-EXP(-N22/'Final Temp'!$I$9))),M22)</f>
        <v>45.666455012650786</v>
      </c>
      <c r="P22" s="66">
        <f>IF(N22=0,O22,'Final Temp'!$I$13)</f>
        <v>45.666455012650786</v>
      </c>
      <c r="Q22" s="66">
        <f t="shared" si="3"/>
        <v>45.666455012650786</v>
      </c>
      <c r="R22" s="66">
        <f>'Final Temp'!$D$13+(('Final Temp'!$I$17-'Final Temp'!$D$13)*(1-EXP(-L22/'Final Temp'!$I$9)))</f>
        <v>53.569825852863602</v>
      </c>
      <c r="S22" s="66">
        <f>IF('Final Temp'!$D$17&gt;='Final Temp'!$I$13,Calcs!R22,"")</f>
        <v>53.569825852863602</v>
      </c>
    </row>
    <row r="23" spans="2:19" x14ac:dyDescent="0.25">
      <c r="B23" s="65">
        <f t="shared" si="0"/>
        <v>39.599999999999994</v>
      </c>
      <c r="C23" s="66">
        <f>'Final Temp'!$D$13+(('Final Temp'!$D$17-'Final Temp'!$D$13)*(1-EXP(-B23/'Final Temp'!$D$9)))</f>
        <v>50.416586470347177</v>
      </c>
      <c r="D23" s="65">
        <f>IF(C23&gt;'Final Temp'!$I$13,D22+A$2,0)</f>
        <v>0</v>
      </c>
      <c r="E23" s="66">
        <f>IF(D23&gt;0,'Final Temp'!$I$13+(('Final Temp'!I$17-'Final Temp'!$I$13)*(1-EXP(-D23/'Final Temp'!I$9))),C23)</f>
        <v>50.416586470347177</v>
      </c>
      <c r="F23" s="66">
        <f>IF(D23=0,E23,'Final Temp'!$I$13)</f>
        <v>50.416586470347177</v>
      </c>
      <c r="G23" s="66">
        <f t="shared" si="1"/>
        <v>50.416586470347177</v>
      </c>
      <c r="H23" s="66">
        <f>'Final Temp'!D$13+(('Final Temp'!I$17-'Final Temp'!D$13)*(1-EXP(-B23/'Final Temp'!I$9)))</f>
        <v>64.042787677503156</v>
      </c>
      <c r="I23" s="66">
        <f>IF('Final Temp'!$D$17&gt;='Final Temp'!$I$13,Calcs!H23,"")</f>
        <v>64.042787677503156</v>
      </c>
      <c r="L23" s="65">
        <f t="shared" si="2"/>
        <v>22</v>
      </c>
      <c r="M23" s="66">
        <f>'Final Temp'!$D$13+(('Final Temp'!$D$17-'Final Temp'!$D$13)*(1-EXP(-L23/'Final Temp'!$D$9)))</f>
        <v>45.928129033218525</v>
      </c>
      <c r="N23" s="65">
        <f>IF(M23&gt;'Final Temp'!$I$13,N22+K$2,0)</f>
        <v>0</v>
      </c>
      <c r="O23" s="66">
        <f>IF(N23&gt;0,'Final Temp'!$I$13+(('Final Temp'!$I$17-'Final Temp'!$I$13)*(1-EXP(-N23/'Final Temp'!$I$9))),M23)</f>
        <v>45.928129033218525</v>
      </c>
      <c r="P23" s="66">
        <f>IF(N23=0,O23,'Final Temp'!$I$13)</f>
        <v>45.928129033218525</v>
      </c>
      <c r="Q23" s="66">
        <f t="shared" si="3"/>
        <v>45.928129033218525</v>
      </c>
      <c r="R23" s="66">
        <f>'Final Temp'!$D$13+(('Final Temp'!$I$17-'Final Temp'!$D$13)*(1-EXP(-L23/'Final Temp'!$I$9)))</f>
        <v>54.167956150491257</v>
      </c>
      <c r="S23" s="66">
        <f>IF('Final Temp'!$D$17&gt;='Final Temp'!$I$13,Calcs!R23,"")</f>
        <v>54.167956150491257</v>
      </c>
    </row>
    <row r="24" spans="2:19" x14ac:dyDescent="0.25">
      <c r="B24" s="65">
        <f t="shared" si="0"/>
        <v>41.399999999999991</v>
      </c>
      <c r="C24" s="66">
        <f>'Final Temp'!$D$13+(('Final Temp'!$D$17-'Final Temp'!$D$13)*(1-EXP(-B24/'Final Temp'!$D$9)))</f>
        <v>50.863385609316857</v>
      </c>
      <c r="D24" s="65">
        <f>IF(C24&gt;'Final Temp'!$I$13,D23+A$2,0)</f>
        <v>0</v>
      </c>
      <c r="E24" s="66">
        <f>IF(D24&gt;0,'Final Temp'!$I$13+(('Final Temp'!I$17-'Final Temp'!$I$13)*(1-EXP(-D24/'Final Temp'!I$9))),C24)</f>
        <v>50.863385609316857</v>
      </c>
      <c r="F24" s="66">
        <f>IF(D24=0,E24,'Final Temp'!$I$13)</f>
        <v>50.863385609316857</v>
      </c>
      <c r="G24" s="66">
        <f t="shared" si="1"/>
        <v>50.863385609316857</v>
      </c>
      <c r="H24" s="66">
        <f>'Final Temp'!D$13+(('Final Temp'!I$17-'Final Temp'!D$13)*(1-EXP(-B24/'Final Temp'!I$9)))</f>
        <v>64.986343322901803</v>
      </c>
      <c r="I24" s="66">
        <f>IF('Final Temp'!$D$17&gt;='Final Temp'!$I$13,Calcs!H24,"")</f>
        <v>64.986343322901803</v>
      </c>
      <c r="L24" s="65">
        <f t="shared" si="2"/>
        <v>23</v>
      </c>
      <c r="M24" s="66">
        <f>'Final Temp'!$D$13+(('Final Temp'!$D$17-'Final Temp'!$D$13)*(1-EXP(-L24/'Final Temp'!$D$9)))</f>
        <v>46.189077190117608</v>
      </c>
      <c r="N24" s="65">
        <f>IF(M24&gt;'Final Temp'!$I$13,N23+K$2,0)</f>
        <v>0</v>
      </c>
      <c r="O24" s="66">
        <f>IF(N24&gt;0,'Final Temp'!$I$13+(('Final Temp'!$I$17-'Final Temp'!$I$13)*(1-EXP(-N24/'Final Temp'!$I$9))),M24)</f>
        <v>46.189077190117608</v>
      </c>
      <c r="P24" s="66">
        <f>IF(N24=0,O24,'Final Temp'!$I$13)</f>
        <v>46.189077190117608</v>
      </c>
      <c r="Q24" s="66">
        <f t="shared" si="3"/>
        <v>46.189077190117608</v>
      </c>
      <c r="R24" s="66">
        <f>'Final Temp'!$D$13+(('Final Temp'!$I$17-'Final Temp'!$D$13)*(1-EXP(-L24/'Final Temp'!$I$9)))</f>
        <v>54.761947154678047</v>
      </c>
      <c r="S24" s="66">
        <f>IF('Final Temp'!$D$17&gt;='Final Temp'!$I$13,Calcs!R24,"")</f>
        <v>54.761947154678047</v>
      </c>
    </row>
    <row r="25" spans="2:19" x14ac:dyDescent="0.25">
      <c r="B25" s="65">
        <f t="shared" si="0"/>
        <v>43.199999999999989</v>
      </c>
      <c r="C25" s="66">
        <f>'Final Temp'!$D$13+(('Final Temp'!$D$17-'Final Temp'!$D$13)*(1-EXP(-B25/'Final Temp'!$D$9)))</f>
        <v>51.307956328284241</v>
      </c>
      <c r="D25" s="65">
        <f>IF(C25&gt;'Final Temp'!$I$13,D24+A$2,0)</f>
        <v>0</v>
      </c>
      <c r="E25" s="66">
        <f>IF(D25&gt;0,'Final Temp'!$I$13+(('Final Temp'!I$17-'Final Temp'!$I$13)*(1-EXP(-D25/'Final Temp'!I$9))),C25)</f>
        <v>51.307956328284241</v>
      </c>
      <c r="F25" s="66">
        <f>IF(D25=0,E25,'Final Temp'!$I$13)</f>
        <v>51.307956328284241</v>
      </c>
      <c r="G25" s="66">
        <f t="shared" si="1"/>
        <v>51.307956328284241</v>
      </c>
      <c r="H25" s="66">
        <f>'Final Temp'!D$13+(('Final Temp'!I$17-'Final Temp'!D$13)*(1-EXP(-B25/'Final Temp'!I$9)))</f>
        <v>65.918177931828211</v>
      </c>
      <c r="I25" s="66">
        <f>IF('Final Temp'!$D$17&gt;='Final Temp'!$I$13,Calcs!H25,"")</f>
        <v>65.918177931828211</v>
      </c>
      <c r="L25" s="65">
        <f t="shared" si="2"/>
        <v>24</v>
      </c>
      <c r="M25" s="66">
        <f>'Final Temp'!$D$13+(('Final Temp'!$D$17-'Final Temp'!$D$13)*(1-EXP(-L25/'Final Temp'!$D$9)))</f>
        <v>46.449301496838224</v>
      </c>
      <c r="N25" s="65">
        <f>IF(M25&gt;'Final Temp'!$I$13,N24+K$2,0)</f>
        <v>0</v>
      </c>
      <c r="O25" s="66">
        <f>IF(N25&gt;0,'Final Temp'!$I$13+(('Final Temp'!$I$17-'Final Temp'!$I$13)*(1-EXP(-N25/'Final Temp'!$I$9))),M25)</f>
        <v>46.449301496838224</v>
      </c>
      <c r="P25" s="66">
        <f>IF(N25=0,O25,'Final Temp'!$I$13)</f>
        <v>46.449301496838224</v>
      </c>
      <c r="Q25" s="66">
        <f t="shared" si="3"/>
        <v>46.449301496838224</v>
      </c>
      <c r="R25" s="66">
        <f>'Final Temp'!$D$13+(('Final Temp'!$I$17-'Final Temp'!$D$13)*(1-EXP(-L25/'Final Temp'!$I$9)))</f>
        <v>55.351827510938591</v>
      </c>
      <c r="S25" s="66">
        <f>IF('Final Temp'!$D$17&gt;='Final Temp'!$I$13,Calcs!R25,"")</f>
        <v>55.351827510938591</v>
      </c>
    </row>
    <row r="26" spans="2:19" x14ac:dyDescent="0.25">
      <c r="B26" s="65">
        <f t="shared" si="0"/>
        <v>44.999999999999986</v>
      </c>
      <c r="C26" s="66">
        <f>'Final Temp'!$D$13+(('Final Temp'!$D$17-'Final Temp'!$D$13)*(1-EXP(-B26/'Final Temp'!$D$9)))</f>
        <v>51.750309741540455</v>
      </c>
      <c r="D26" s="65">
        <f>IF(C26&gt;'Final Temp'!$I$13,D25+A$2,0)</f>
        <v>0</v>
      </c>
      <c r="E26" s="66">
        <f>IF(D26&gt;0,'Final Temp'!$I$13+(('Final Temp'!I$17-'Final Temp'!$I$13)*(1-EXP(-D26/'Final Temp'!I$9))),C26)</f>
        <v>51.750309741540455</v>
      </c>
      <c r="F26" s="66">
        <f>IF(D26=0,E26,'Final Temp'!$I$13)</f>
        <v>51.750309741540455</v>
      </c>
      <c r="G26" s="66">
        <f t="shared" si="1"/>
        <v>51.750309741540455</v>
      </c>
      <c r="H26" s="66">
        <f>'Final Temp'!D$13+(('Final Temp'!I$17-'Final Temp'!D$13)*(1-EXP(-B26/'Final Temp'!I$9)))</f>
        <v>66.838437105335814</v>
      </c>
      <c r="I26" s="66">
        <f>IF('Final Temp'!$D$17&gt;='Final Temp'!$I$13,Calcs!H26,"")</f>
        <v>66.838437105335814</v>
      </c>
      <c r="L26" s="65">
        <f t="shared" si="2"/>
        <v>25</v>
      </c>
      <c r="M26" s="66">
        <f>'Final Temp'!$D$13+(('Final Temp'!$D$17-'Final Temp'!$D$13)*(1-EXP(-L26/'Final Temp'!$D$9)))</f>
        <v>46.708803961285255</v>
      </c>
      <c r="N26" s="65">
        <f>IF(M26&gt;'Final Temp'!$I$13,N25+K$2,0)</f>
        <v>0</v>
      </c>
      <c r="O26" s="66">
        <f>IF(N26&gt;0,'Final Temp'!$I$13+(('Final Temp'!$I$17-'Final Temp'!$I$13)*(1-EXP(-N26/'Final Temp'!$I$9))),M26)</f>
        <v>46.708803961285255</v>
      </c>
      <c r="P26" s="66">
        <f>IF(N26=0,O26,'Final Temp'!$I$13)</f>
        <v>46.708803961285255</v>
      </c>
      <c r="Q26" s="66">
        <f t="shared" si="3"/>
        <v>46.708803961285255</v>
      </c>
      <c r="R26" s="66">
        <f>'Final Temp'!$D$13+(('Final Temp'!$I$17-'Final Temp'!$D$13)*(1-EXP(-L26/'Final Temp'!$I$9)))</f>
        <v>55.937625666549472</v>
      </c>
      <c r="S26" s="66">
        <f>IF('Final Temp'!$D$17&gt;='Final Temp'!$I$13,Calcs!R26,"")</f>
        <v>55.937625666549472</v>
      </c>
    </row>
    <row r="27" spans="2:19" x14ac:dyDescent="0.25">
      <c r="B27" s="65">
        <f t="shared" si="0"/>
        <v>46.799999999999983</v>
      </c>
      <c r="C27" s="66">
        <f>'Final Temp'!$D$13+(('Final Temp'!$D$17-'Final Temp'!$D$13)*(1-EXP(-B27/'Final Temp'!$D$9)))</f>
        <v>52.190456907943855</v>
      </c>
      <c r="D27" s="65">
        <f>IF(C27&gt;'Final Temp'!$I$13,D26+A$2,0)</f>
        <v>0</v>
      </c>
      <c r="E27" s="66">
        <f>IF(D27&gt;0,'Final Temp'!$I$13+(('Final Temp'!I$17-'Final Temp'!$I$13)*(1-EXP(-D27/'Final Temp'!I$9))),C27)</f>
        <v>52.190456907943855</v>
      </c>
      <c r="F27" s="66">
        <f>IF(D27=0,E27,'Final Temp'!$I$13)</f>
        <v>52.190456907943855</v>
      </c>
      <c r="G27" s="66">
        <f t="shared" si="1"/>
        <v>52.190456907943855</v>
      </c>
      <c r="H27" s="66">
        <f>'Final Temp'!D$13+(('Final Temp'!I$17-'Final Temp'!D$13)*(1-EXP(-B27/'Final Temp'!I$9)))</f>
        <v>67.747264635792774</v>
      </c>
      <c r="I27" s="66">
        <f>IF('Final Temp'!$D$17&gt;='Final Temp'!$I$13,Calcs!H27,"")</f>
        <v>67.747264635792774</v>
      </c>
      <c r="L27" s="65">
        <f t="shared" si="2"/>
        <v>26</v>
      </c>
      <c r="M27" s="66">
        <f>'Final Temp'!$D$13+(('Final Temp'!$D$17-'Final Temp'!$D$13)*(1-EXP(-L27/'Final Temp'!$D$9)))</f>
        <v>46.967586585793818</v>
      </c>
      <c r="N27" s="65">
        <f>IF(M27&gt;'Final Temp'!$I$13,N26+K$2,0)</f>
        <v>0</v>
      </c>
      <c r="O27" s="66">
        <f>IF(N27&gt;0,'Final Temp'!$I$13+(('Final Temp'!$I$17-'Final Temp'!$I$13)*(1-EXP(-N27/'Final Temp'!$I$9))),M27)</f>
        <v>46.967586585793818</v>
      </c>
      <c r="P27" s="66">
        <f>IF(N27=0,O27,'Final Temp'!$I$13)</f>
        <v>46.967586585793818</v>
      </c>
      <c r="Q27" s="66">
        <f t="shared" si="3"/>
        <v>46.967586585793818</v>
      </c>
      <c r="R27" s="66">
        <f>'Final Temp'!$D$13+(('Final Temp'!$I$17-'Final Temp'!$D$13)*(1-EXP(-L27/'Final Temp'!$I$9)))</f>
        <v>56.519369871921064</v>
      </c>
      <c r="S27" s="66">
        <f>IF('Final Temp'!$D$17&gt;='Final Temp'!$I$13,Calcs!R27,"")</f>
        <v>56.519369871921064</v>
      </c>
    </row>
    <row r="28" spans="2:19" x14ac:dyDescent="0.25">
      <c r="B28" s="65">
        <f t="shared" si="0"/>
        <v>48.59999999999998</v>
      </c>
      <c r="C28" s="66">
        <f>'Final Temp'!$D$13+(('Final Temp'!$D$17-'Final Temp'!$D$13)*(1-EXP(-B28/'Final Temp'!$D$9)))</f>
        <v>52.628408831196545</v>
      </c>
      <c r="D28" s="65">
        <f>IF(C28&gt;'Final Temp'!$I$13,D27+A$2,0)</f>
        <v>0</v>
      </c>
      <c r="E28" s="66">
        <f>IF(D28&gt;0,'Final Temp'!$I$13+(('Final Temp'!I$17-'Final Temp'!$I$13)*(1-EXP(-D28/'Final Temp'!I$9))),C28)</f>
        <v>52.628408831196545</v>
      </c>
      <c r="F28" s="66">
        <f>IF(D28=0,E28,'Final Temp'!$I$13)</f>
        <v>52.628408831196545</v>
      </c>
      <c r="G28" s="66">
        <f t="shared" si="1"/>
        <v>52.628408831196545</v>
      </c>
      <c r="H28" s="66">
        <f>'Final Temp'!D$13+(('Final Temp'!I$17-'Final Temp'!D$13)*(1-EXP(-B28/'Final Temp'!I$9)))</f>
        <v>68.644802529349747</v>
      </c>
      <c r="I28" s="66">
        <f>IF('Final Temp'!$D$17&gt;='Final Temp'!$I$13,Calcs!H28,"")</f>
        <v>68.644802529349747</v>
      </c>
      <c r="L28" s="65">
        <f t="shared" si="2"/>
        <v>27</v>
      </c>
      <c r="M28" s="66">
        <f>'Final Temp'!$D$13+(('Final Temp'!$D$17-'Final Temp'!$D$13)*(1-EXP(-L28/'Final Temp'!$D$9)))</f>
        <v>47.225651367144714</v>
      </c>
      <c r="N28" s="65">
        <f>IF(M28&gt;'Final Temp'!$I$13,N27+K$2,0)</f>
        <v>0</v>
      </c>
      <c r="O28" s="66">
        <f>IF(N28&gt;0,'Final Temp'!$I$13+(('Final Temp'!$I$17-'Final Temp'!$I$13)*(1-EXP(-N28/'Final Temp'!$I$9))),M28)</f>
        <v>47.225651367144714</v>
      </c>
      <c r="P28" s="66">
        <f>IF(N28=0,O28,'Final Temp'!$I$13)</f>
        <v>47.225651367144714</v>
      </c>
      <c r="Q28" s="66">
        <f t="shared" si="3"/>
        <v>47.225651367144714</v>
      </c>
      <c r="R28" s="66">
        <f>'Final Temp'!$D$13+(('Final Temp'!$I$17-'Final Temp'!$D$13)*(1-EXP(-L28/'Final Temp'!$I$9)))</f>
        <v>57.097088181959961</v>
      </c>
      <c r="S28" s="66">
        <f>IF('Final Temp'!$D$17&gt;='Final Temp'!$I$13,Calcs!R28,"")</f>
        <v>57.097088181959961</v>
      </c>
    </row>
    <row r="29" spans="2:19" x14ac:dyDescent="0.25">
      <c r="B29" s="65">
        <f t="shared" si="0"/>
        <v>50.399999999999977</v>
      </c>
      <c r="C29" s="66">
        <f>'Final Temp'!$D$13+(('Final Temp'!$D$17-'Final Temp'!$D$13)*(1-EXP(-B29/'Final Temp'!$D$9)))</f>
        <v>53.064176460119413</v>
      </c>
      <c r="D29" s="65">
        <f>IF(C29&gt;'Final Temp'!$I$13,D28+A$2,0)</f>
        <v>0</v>
      </c>
      <c r="E29" s="66">
        <f>IF(D29&gt;0,'Final Temp'!$I$13+(('Final Temp'!I$17-'Final Temp'!$I$13)*(1-EXP(-D29/'Final Temp'!I$9))),C29)</f>
        <v>53.064176460119413</v>
      </c>
      <c r="F29" s="66">
        <f>IF(D29=0,E29,'Final Temp'!$I$13)</f>
        <v>53.064176460119413</v>
      </c>
      <c r="G29" s="66">
        <f t="shared" si="1"/>
        <v>53.064176460119413</v>
      </c>
      <c r="H29" s="66">
        <f>'Final Temp'!D$13+(('Final Temp'!I$17-'Final Temp'!D$13)*(1-EXP(-B29/'Final Temp'!I$9)))</f>
        <v>69.531191028128646</v>
      </c>
      <c r="I29" s="66">
        <f>IF('Final Temp'!$D$17&gt;='Final Temp'!$I$13,Calcs!H29,"")</f>
        <v>69.531191028128646</v>
      </c>
      <c r="L29" s="65">
        <f t="shared" si="2"/>
        <v>28</v>
      </c>
      <c r="M29" s="66">
        <f>'Final Temp'!$D$13+(('Final Temp'!$D$17-'Final Temp'!$D$13)*(1-EXP(-L29/'Final Temp'!$D$9)))</f>
        <v>47.483000296579803</v>
      </c>
      <c r="N29" s="65">
        <f>IF(M29&gt;'Final Temp'!$I$13,N28+K$2,0)</f>
        <v>0</v>
      </c>
      <c r="O29" s="66">
        <f>IF(N29&gt;0,'Final Temp'!$I$13+(('Final Temp'!$I$17-'Final Temp'!$I$13)*(1-EXP(-N29/'Final Temp'!$I$9))),M29)</f>
        <v>47.483000296579803</v>
      </c>
      <c r="P29" s="66">
        <f>IF(N29=0,O29,'Final Temp'!$I$13)</f>
        <v>47.483000296579803</v>
      </c>
      <c r="Q29" s="66">
        <f t="shared" si="3"/>
        <v>47.483000296579803</v>
      </c>
      <c r="R29" s="66">
        <f>'Final Temp'!$D$13+(('Final Temp'!$I$17-'Final Temp'!$D$13)*(1-EXP(-L29/'Final Temp'!$I$9)))</f>
        <v>57.670808457421955</v>
      </c>
      <c r="S29" s="66">
        <f>IF('Final Temp'!$D$17&gt;='Final Temp'!$I$13,Calcs!R29,"")</f>
        <v>57.670808457421955</v>
      </c>
    </row>
    <row r="30" spans="2:19" x14ac:dyDescent="0.25">
      <c r="B30" s="65">
        <f t="shared" si="0"/>
        <v>52.199999999999974</v>
      </c>
      <c r="C30" s="66">
        <f>'Final Temp'!$D$13+(('Final Temp'!$D$17-'Final Temp'!$D$13)*(1-EXP(-B30/'Final Temp'!$D$9)))</f>
        <v>53.497770688925868</v>
      </c>
      <c r="D30" s="65">
        <f>IF(C30&gt;'Final Temp'!$I$13,D29+A$2,0)</f>
        <v>0</v>
      </c>
      <c r="E30" s="66">
        <f>IF(D30&gt;0,'Final Temp'!$I$13+(('Final Temp'!I$17-'Final Temp'!$I$13)*(1-EXP(-D30/'Final Temp'!I$9))),C30)</f>
        <v>53.497770688925868</v>
      </c>
      <c r="F30" s="66">
        <f>IF(D30=0,E30,'Final Temp'!$I$13)</f>
        <v>53.497770688925868</v>
      </c>
      <c r="G30" s="66">
        <f t="shared" si="1"/>
        <v>53.497770688925868</v>
      </c>
      <c r="H30" s="66">
        <f>'Final Temp'!D$13+(('Final Temp'!I$17-'Final Temp'!D$13)*(1-EXP(-B30/'Final Temp'!I$9)))</f>
        <v>70.406568632135787</v>
      </c>
      <c r="I30" s="66">
        <f>IF('Final Temp'!$D$17&gt;='Final Temp'!$I$13,Calcs!H30,"")</f>
        <v>70.406568632135787</v>
      </c>
      <c r="L30" s="65">
        <f t="shared" si="2"/>
        <v>29</v>
      </c>
      <c r="M30" s="66">
        <f>'Final Temp'!$D$13+(('Final Temp'!$D$17-'Final Temp'!$D$13)*(1-EXP(-L30/'Final Temp'!$D$9)))</f>
        <v>47.739635359817434</v>
      </c>
      <c r="N30" s="65">
        <f>IF(M30&gt;'Final Temp'!$I$13,N29+K$2,0)</f>
        <v>0</v>
      </c>
      <c r="O30" s="66">
        <f>IF(N30&gt;0,'Final Temp'!$I$13+(('Final Temp'!$I$17-'Final Temp'!$I$13)*(1-EXP(-N30/'Final Temp'!$I$9))),M30)</f>
        <v>47.739635359817434</v>
      </c>
      <c r="P30" s="66">
        <f>IF(N30=0,O30,'Final Temp'!$I$13)</f>
        <v>47.739635359817434</v>
      </c>
      <c r="Q30" s="66">
        <f t="shared" si="3"/>
        <v>47.739635359817434</v>
      </c>
      <c r="R30" s="66">
        <f>'Final Temp'!$D$13+(('Final Temp'!$I$17-'Final Temp'!$D$13)*(1-EXP(-L30/'Final Temp'!$I$9)))</f>
        <v>58.240558366255598</v>
      </c>
      <c r="S30" s="66">
        <f>IF('Final Temp'!$D$17&gt;='Final Temp'!$I$13,Calcs!R30,"")</f>
        <v>58.240558366255598</v>
      </c>
    </row>
    <row r="31" spans="2:19" x14ac:dyDescent="0.25">
      <c r="B31" s="65">
        <f t="shared" si="0"/>
        <v>53.999999999999972</v>
      </c>
      <c r="C31" s="66">
        <f>'Final Temp'!$D$13+(('Final Temp'!$D$17-'Final Temp'!$D$13)*(1-EXP(-B31/'Final Temp'!$D$9)))</f>
        <v>53.929202357494205</v>
      </c>
      <c r="D31" s="65">
        <f>IF(C31&gt;'Final Temp'!$I$13,D30+A$2,0)</f>
        <v>0</v>
      </c>
      <c r="E31" s="66">
        <f>IF(D31&gt;0,'Final Temp'!$I$13+(('Final Temp'!I$17-'Final Temp'!$I$13)*(1-EXP(-D31/'Final Temp'!I$9))),C31)</f>
        <v>53.929202357494205</v>
      </c>
      <c r="F31" s="66">
        <f>IF(D31=0,E31,'Final Temp'!$I$13)</f>
        <v>53.929202357494205</v>
      </c>
      <c r="G31" s="66">
        <f t="shared" si="1"/>
        <v>53.929202357494205</v>
      </c>
      <c r="H31" s="66">
        <f>'Final Temp'!D$13+(('Final Temp'!I$17-'Final Temp'!D$13)*(1-EXP(-B31/'Final Temp'!I$9)))</f>
        <v>71.271072120902772</v>
      </c>
      <c r="I31" s="66">
        <f>IF('Final Temp'!$D$17&gt;='Final Temp'!$I$13,Calcs!H31,"")</f>
        <v>71.271072120902772</v>
      </c>
      <c r="L31" s="65">
        <f t="shared" si="2"/>
        <v>30</v>
      </c>
      <c r="M31" s="66">
        <f>'Final Temp'!$D$13+(('Final Temp'!$D$17-'Final Temp'!$D$13)*(1-EXP(-L31/'Final Temp'!$D$9)))</f>
        <v>47.995558537067673</v>
      </c>
      <c r="N31" s="65">
        <f>IF(M31&gt;'Final Temp'!$I$13,N30+K$2,0)</f>
        <v>0</v>
      </c>
      <c r="O31" s="66">
        <f>IF(N31&gt;0,'Final Temp'!$I$13+(('Final Temp'!$I$17-'Final Temp'!$I$13)*(1-EXP(-N31/'Final Temp'!$I$9))),M31)</f>
        <v>47.995558537067673</v>
      </c>
      <c r="P31" s="66">
        <f>IF(N31=0,O31,'Final Temp'!$I$13)</f>
        <v>47.995558537067673</v>
      </c>
      <c r="Q31" s="66">
        <f t="shared" si="3"/>
        <v>47.995558537067673</v>
      </c>
      <c r="R31" s="66">
        <f>'Final Temp'!$D$13+(('Final Temp'!$I$17-'Final Temp'!$D$13)*(1-EXP(-L31/'Final Temp'!$I$9)))</f>
        <v>58.806365384936512</v>
      </c>
      <c r="S31" s="66">
        <f>IF('Final Temp'!$D$17&gt;='Final Temp'!$I$13,Calcs!R31,"")</f>
        <v>58.806365384936512</v>
      </c>
    </row>
    <row r="32" spans="2:19" x14ac:dyDescent="0.25">
      <c r="B32" s="65">
        <f t="shared" si="0"/>
        <v>55.799999999999969</v>
      </c>
      <c r="C32" s="66">
        <f>'Final Temp'!$D$13+(('Final Temp'!$D$17-'Final Temp'!$D$13)*(1-EXP(-B32/'Final Temp'!$D$9)))</f>
        <v>54.358482251638634</v>
      </c>
      <c r="D32" s="65">
        <f>IF(C32&gt;'Final Temp'!$I$13,D31+A$2,0)</f>
        <v>0</v>
      </c>
      <c r="E32" s="66">
        <f>IF(D32&gt;0,'Final Temp'!$I$13+(('Final Temp'!I$17-'Final Temp'!$I$13)*(1-EXP(-D32/'Final Temp'!I$9))),C32)</f>
        <v>54.358482251638634</v>
      </c>
      <c r="F32" s="66">
        <f>IF(D32=0,E32,'Final Temp'!$I$13)</f>
        <v>54.358482251638634</v>
      </c>
      <c r="G32" s="66">
        <f t="shared" si="1"/>
        <v>54.358482251638634</v>
      </c>
      <c r="H32" s="66">
        <f>'Final Temp'!D$13+(('Final Temp'!I$17-'Final Temp'!D$13)*(1-EXP(-B32/'Final Temp'!I$9)))</f>
        <v>72.124836574858548</v>
      </c>
      <c r="I32" s="66">
        <f>IF('Final Temp'!$D$17&gt;='Final Temp'!$I$13,Calcs!H32,"")</f>
        <v>72.124836574858548</v>
      </c>
      <c r="L32" s="65">
        <f t="shared" si="2"/>
        <v>31</v>
      </c>
      <c r="M32" s="66">
        <f>'Final Temp'!$D$13+(('Final Temp'!$D$17-'Final Temp'!$D$13)*(1-EXP(-L32/'Final Temp'!$D$9)))</f>
        <v>48.250771803047684</v>
      </c>
      <c r="N32" s="65">
        <f>IF(M32&gt;'Final Temp'!$I$13,N31+K$2,0)</f>
        <v>0</v>
      </c>
      <c r="O32" s="66">
        <f>IF(N32&gt;0,'Final Temp'!$I$13+(('Final Temp'!$I$17-'Final Temp'!$I$13)*(1-EXP(-N32/'Final Temp'!$I$9))),M32)</f>
        <v>48.250771803047684</v>
      </c>
      <c r="P32" s="66">
        <f>IF(N32=0,O32,'Final Temp'!$I$13)</f>
        <v>48.250771803047684</v>
      </c>
      <c r="Q32" s="66">
        <f t="shared" si="3"/>
        <v>48.250771803047684</v>
      </c>
      <c r="R32" s="66">
        <f>'Final Temp'!$D$13+(('Final Temp'!$I$17-'Final Temp'!$D$13)*(1-EXP(-L32/'Final Temp'!$I$9)))</f>
        <v>59.368256799792434</v>
      </c>
      <c r="S32" s="66">
        <f>IF('Final Temp'!$D$17&gt;='Final Temp'!$I$13,Calcs!R32,"")</f>
        <v>59.368256799792434</v>
      </c>
    </row>
    <row r="33" spans="2:19" x14ac:dyDescent="0.25">
      <c r="B33" s="65">
        <f t="shared" si="0"/>
        <v>57.599999999999966</v>
      </c>
      <c r="C33" s="66">
        <f>'Final Temp'!$D$13+(('Final Temp'!$D$17-'Final Temp'!$D$13)*(1-EXP(-B33/'Final Temp'!$D$9)))</f>
        <v>54.785621103378858</v>
      </c>
      <c r="D33" s="65">
        <f>IF(C33&gt;'Final Temp'!$I$13,D32+A$2,0)</f>
        <v>0</v>
      </c>
      <c r="E33" s="66">
        <f>IF(D33&gt;0,'Final Temp'!$I$13+(('Final Temp'!I$17-'Final Temp'!$I$13)*(1-EXP(-D33/'Final Temp'!I$9))),C33)</f>
        <v>54.785621103378858</v>
      </c>
      <c r="F33" s="66">
        <f>IF(D33=0,E33,'Final Temp'!$I$13)</f>
        <v>54.785621103378858</v>
      </c>
      <c r="G33" s="66">
        <f t="shared" si="1"/>
        <v>54.785621103378858</v>
      </c>
      <c r="H33" s="66">
        <f>'Final Temp'!D$13+(('Final Temp'!I$17-'Final Temp'!D$13)*(1-EXP(-B33/'Final Temp'!I$9)))</f>
        <v>72.967995396436066</v>
      </c>
      <c r="I33" s="66">
        <f>IF('Final Temp'!$D$17&gt;='Final Temp'!$I$13,Calcs!H33,"")</f>
        <v>72.967995396436066</v>
      </c>
      <c r="L33" s="65">
        <f t="shared" si="2"/>
        <v>32</v>
      </c>
      <c r="M33" s="66">
        <f>'Final Temp'!$D$13+(('Final Temp'!$D$17-'Final Temp'!$D$13)*(1-EXP(-L33/'Final Temp'!$D$9)))</f>
        <v>48.505277126996901</v>
      </c>
      <c r="N33" s="65">
        <f>IF(M33&gt;'Final Temp'!$I$13,N32+K$2,0)</f>
        <v>0</v>
      </c>
      <c r="O33" s="66">
        <f>IF(N33&gt;0,'Final Temp'!$I$13+(('Final Temp'!$I$17-'Final Temp'!$I$13)*(1-EXP(-N33/'Final Temp'!$I$9))),M33)</f>
        <v>48.505277126996901</v>
      </c>
      <c r="P33" s="66">
        <f>IF(N33=0,O33,'Final Temp'!$I$13)</f>
        <v>48.505277126996901</v>
      </c>
      <c r="Q33" s="66">
        <f t="shared" si="3"/>
        <v>48.505277126996901</v>
      </c>
      <c r="R33" s="66">
        <f>'Final Temp'!$D$13+(('Final Temp'!$I$17-'Final Temp'!$D$13)*(1-EXP(-L33/'Final Temp'!$I$9)))</f>
        <v>59.926259708319193</v>
      </c>
      <c r="S33" s="66">
        <f>IF('Final Temp'!$D$17&gt;='Final Temp'!$I$13,Calcs!R33,"")</f>
        <v>59.926259708319193</v>
      </c>
    </row>
    <row r="34" spans="2:19" x14ac:dyDescent="0.25">
      <c r="B34" s="65">
        <f t="shared" si="0"/>
        <v>59.399999999999963</v>
      </c>
      <c r="C34" s="66">
        <f>'Final Temp'!$D$13+(('Final Temp'!$D$17-'Final Temp'!$D$13)*(1-EXP(-B34/'Final Temp'!$D$9)))</f>
        <v>55.210629591208416</v>
      </c>
      <c r="D34" s="65">
        <f>IF(C34&gt;'Final Temp'!$I$13,D33+A$2,0)</f>
        <v>0</v>
      </c>
      <c r="E34" s="66">
        <f>IF(D34&gt;0,'Final Temp'!$I$13+(('Final Temp'!I$17-'Final Temp'!$I$13)*(1-EXP(-D34/'Final Temp'!I$9))),C34)</f>
        <v>55.210629591208416</v>
      </c>
      <c r="F34" s="66">
        <f>IF(D34=0,E34,'Final Temp'!$I$13)</f>
        <v>55.210629591208416</v>
      </c>
      <c r="G34" s="66">
        <f t="shared" si="1"/>
        <v>55.210629591208416</v>
      </c>
      <c r="H34" s="66">
        <f>'Final Temp'!D$13+(('Final Temp'!I$17-'Final Temp'!D$13)*(1-EXP(-B34/'Final Temp'!I$9)))</f>
        <v>73.800680330916592</v>
      </c>
      <c r="I34" s="66">
        <f>IF('Final Temp'!$D$17&gt;='Final Temp'!$I$13,Calcs!H34,"")</f>
        <v>73.800680330916592</v>
      </c>
      <c r="L34" s="65">
        <f t="shared" si="2"/>
        <v>33</v>
      </c>
      <c r="M34" s="66">
        <f>'Final Temp'!$D$13+(('Final Temp'!$D$17-'Final Temp'!$D$13)*(1-EXP(-L34/'Final Temp'!$D$9)))</f>
        <v>48.759076472692215</v>
      </c>
      <c r="N34" s="65">
        <f>IF(M34&gt;'Final Temp'!$I$13,N33+K$2,0)</f>
        <v>0</v>
      </c>
      <c r="O34" s="66">
        <f>IF(N34&gt;0,'Final Temp'!$I$13+(('Final Temp'!$I$17-'Final Temp'!$I$13)*(1-EXP(-N34/'Final Temp'!$I$9))),M34)</f>
        <v>48.759076472692215</v>
      </c>
      <c r="P34" s="66">
        <f>IF(N34=0,O34,'Final Temp'!$I$13)</f>
        <v>48.759076472692215</v>
      </c>
      <c r="Q34" s="66">
        <f t="shared" si="3"/>
        <v>48.759076472692215</v>
      </c>
      <c r="R34" s="66">
        <f>'Final Temp'!$D$13+(('Final Temp'!$I$17-'Final Temp'!$D$13)*(1-EXP(-L34/'Final Temp'!$I$9)))</f>
        <v>60.480401020487427</v>
      </c>
      <c r="S34" s="66">
        <f>IF('Final Temp'!$D$17&gt;='Final Temp'!$I$13,Calcs!R34,"")</f>
        <v>60.480401020487427</v>
      </c>
    </row>
    <row r="35" spans="2:19" x14ac:dyDescent="0.25">
      <c r="B35" s="65">
        <f t="shared" si="0"/>
        <v>61.19999999999996</v>
      </c>
      <c r="C35" s="66">
        <f>'Final Temp'!$D$13+(('Final Temp'!$D$17-'Final Temp'!$D$13)*(1-EXP(-B35/'Final Temp'!$D$9)))</f>
        <v>55.633518340361618</v>
      </c>
      <c r="D35" s="65">
        <f>IF(C35&gt;'Final Temp'!$I$13,D34+A$2,0)</f>
        <v>0</v>
      </c>
      <c r="E35" s="66">
        <f>IF(D35&gt;0,'Final Temp'!$I$13+(('Final Temp'!I$17-'Final Temp'!$I$13)*(1-EXP(-D35/'Final Temp'!I$9))),C35)</f>
        <v>55.633518340361618</v>
      </c>
      <c r="F35" s="66">
        <f>IF(D35=0,E35,'Final Temp'!$I$13)</f>
        <v>55.633518340361618</v>
      </c>
      <c r="G35" s="66">
        <f t="shared" si="1"/>
        <v>55.633518340361618</v>
      </c>
      <c r="H35" s="66">
        <f>'Final Temp'!D$13+(('Final Temp'!I$17-'Final Temp'!D$13)*(1-EXP(-B35/'Final Temp'!I$9)))</f>
        <v>74.623021487015251</v>
      </c>
      <c r="I35" s="66">
        <f>IF('Final Temp'!$D$17&gt;='Final Temp'!$I$13,Calcs!H35,"")</f>
        <v>74.623021487015251</v>
      </c>
      <c r="L35" s="65">
        <f t="shared" si="2"/>
        <v>34</v>
      </c>
      <c r="M35" s="66">
        <f>'Final Temp'!$D$13+(('Final Temp'!$D$17-'Final Temp'!$D$13)*(1-EXP(-L35/'Final Temp'!$D$9)))</f>
        <v>49.012171798463186</v>
      </c>
      <c r="N35" s="65">
        <f>IF(M35&gt;'Final Temp'!$I$13,N34+K$2,0)</f>
        <v>0</v>
      </c>
      <c r="O35" s="66">
        <f>IF(N35&gt;0,'Final Temp'!$I$13+(('Final Temp'!$I$17-'Final Temp'!$I$13)*(1-EXP(-N35/'Final Temp'!$I$9))),M35)</f>
        <v>49.012171798463186</v>
      </c>
      <c r="P35" s="66">
        <f>IF(N35=0,O35,'Final Temp'!$I$13)</f>
        <v>49.012171798463186</v>
      </c>
      <c r="Q35" s="66">
        <f t="shared" si="3"/>
        <v>49.012171798463186</v>
      </c>
      <c r="R35" s="66">
        <f>'Final Temp'!$D$13+(('Final Temp'!$I$17-'Final Temp'!$D$13)*(1-EXP(-L35/'Final Temp'!$I$9)))</f>
        <v>61.030707460040318</v>
      </c>
      <c r="S35" s="66">
        <f>IF('Final Temp'!$D$17&gt;='Final Temp'!$I$13,Calcs!R35,"")</f>
        <v>61.030707460040318</v>
      </c>
    </row>
    <row r="36" spans="2:19" x14ac:dyDescent="0.25">
      <c r="B36" s="65">
        <f t="shared" si="0"/>
        <v>62.999999999999957</v>
      </c>
      <c r="C36" s="66">
        <f>'Final Temp'!$D$13+(('Final Temp'!$D$17-'Final Temp'!$D$13)*(1-EXP(-B36/'Final Temp'!$D$9)))</f>
        <v>56.054297923079254</v>
      </c>
      <c r="D36" s="65">
        <f>IF(C36&gt;'Final Temp'!$I$13,D35+A$2,0)</f>
        <v>0</v>
      </c>
      <c r="E36" s="66">
        <f>IF(D36&gt;0,'Final Temp'!$I$13+(('Final Temp'!I$17-'Final Temp'!$I$13)*(1-EXP(-D36/'Final Temp'!I$9))),C36)</f>
        <v>56.054297923079254</v>
      </c>
      <c r="F36" s="66">
        <f>IF(D36=0,E36,'Final Temp'!$I$13)</f>
        <v>56.054297923079254</v>
      </c>
      <c r="G36" s="66">
        <f t="shared" si="1"/>
        <v>56.054297923079254</v>
      </c>
      <c r="H36" s="66">
        <f>'Final Temp'!D$13+(('Final Temp'!I$17-'Final Temp'!D$13)*(1-EXP(-B36/'Final Temp'!I$9)))</f>
        <v>75.435147357210781</v>
      </c>
      <c r="I36" s="66">
        <f>IF('Final Temp'!$D$17&gt;='Final Temp'!$I$13,Calcs!H36,"")</f>
        <v>75.435147357210781</v>
      </c>
      <c r="L36" s="65">
        <f t="shared" si="2"/>
        <v>35</v>
      </c>
      <c r="M36" s="66">
        <f>'Final Temp'!$D$13+(('Final Temp'!$D$17-'Final Temp'!$D$13)*(1-EXP(-L36/'Final Temp'!$D$9)))</f>
        <v>49.264565057207093</v>
      </c>
      <c r="N36" s="65">
        <f>IF(M36&gt;'Final Temp'!$I$13,N35+K$2,0)</f>
        <v>0</v>
      </c>
      <c r="O36" s="66">
        <f>IF(N36&gt;0,'Final Temp'!$I$13+(('Final Temp'!$I$17-'Final Temp'!$I$13)*(1-EXP(-N36/'Final Temp'!$I$9))),M36)</f>
        <v>49.264565057207093</v>
      </c>
      <c r="P36" s="66">
        <f>IF(N36=0,O36,'Final Temp'!$I$13)</f>
        <v>49.264565057207093</v>
      </c>
      <c r="Q36" s="66">
        <f t="shared" si="3"/>
        <v>49.264565057207093</v>
      </c>
      <c r="R36" s="66">
        <f>'Final Temp'!$D$13+(('Final Temp'!$I$17-'Final Temp'!$D$13)*(1-EXP(-L36/'Final Temp'!$I$9)))</f>
        <v>61.577205565782442</v>
      </c>
      <c r="S36" s="66">
        <f>IF('Final Temp'!$D$17&gt;='Final Temp'!$I$13,Calcs!R36,"")</f>
        <v>61.577205565782442</v>
      </c>
    </row>
    <row r="37" spans="2:19" x14ac:dyDescent="0.25">
      <c r="B37" s="65">
        <f t="shared" si="0"/>
        <v>64.799999999999955</v>
      </c>
      <c r="C37" s="66">
        <f>'Final Temp'!$D$13+(('Final Temp'!$D$17-'Final Temp'!$D$13)*(1-EXP(-B37/'Final Temp'!$D$9)))</f>
        <v>56.472978858872793</v>
      </c>
      <c r="D37" s="65">
        <f>IF(C37&gt;'Final Temp'!$I$13,D36+A$2,0)</f>
        <v>0</v>
      </c>
      <c r="E37" s="66">
        <f>IF(D37&gt;0,'Final Temp'!$I$13+(('Final Temp'!I$17-'Final Temp'!$I$13)*(1-EXP(-D37/'Final Temp'!I$9))),C37)</f>
        <v>56.472978858872793</v>
      </c>
      <c r="F37" s="66">
        <f>IF(D37=0,E37,'Final Temp'!$I$13)</f>
        <v>56.472978858872793</v>
      </c>
      <c r="G37" s="66">
        <f t="shared" si="1"/>
        <v>56.472978858872793</v>
      </c>
      <c r="H37" s="66">
        <f>'Final Temp'!D$13+(('Final Temp'!I$17-'Final Temp'!D$13)*(1-EXP(-B37/'Final Temp'!I$9)))</f>
        <v>76.237184837822639</v>
      </c>
      <c r="I37" s="66">
        <f>IF('Final Temp'!$D$17&gt;='Final Temp'!$I$13,Calcs!H37,"")</f>
        <v>76.237184837822639</v>
      </c>
      <c r="L37" s="65">
        <f t="shared" si="2"/>
        <v>36</v>
      </c>
      <c r="M37" s="66">
        <f>'Final Temp'!$D$13+(('Final Temp'!$D$17-'Final Temp'!$D$13)*(1-EXP(-L37/'Final Temp'!$D$9)))</f>
        <v>49.516258196404053</v>
      </c>
      <c r="N37" s="65">
        <f>IF(M37&gt;'Final Temp'!$I$13,N36+K$2,0)</f>
        <v>0</v>
      </c>
      <c r="O37" s="66">
        <f>IF(N37&gt;0,'Final Temp'!$I$13+(('Final Temp'!$I$17-'Final Temp'!$I$13)*(1-EXP(-N37/'Final Temp'!$I$9))),M37)</f>
        <v>49.516258196404053</v>
      </c>
      <c r="P37" s="66">
        <f>IF(N37=0,O37,'Final Temp'!$I$13)</f>
        <v>49.516258196404053</v>
      </c>
      <c r="Q37" s="66">
        <f t="shared" si="3"/>
        <v>49.516258196404053</v>
      </c>
      <c r="R37" s="66">
        <f>'Final Temp'!$D$13+(('Final Temp'!$I$17-'Final Temp'!$D$13)*(1-EXP(-L37/'Final Temp'!$I$9)))</f>
        <v>62.119921692859513</v>
      </c>
      <c r="S37" s="66">
        <f>IF('Final Temp'!$D$17&gt;='Final Temp'!$I$13,Calcs!R37,"")</f>
        <v>62.119921692859513</v>
      </c>
    </row>
    <row r="38" spans="2:19" x14ac:dyDescent="0.25">
      <c r="B38" s="65">
        <f t="shared" si="0"/>
        <v>66.599999999999952</v>
      </c>
      <c r="C38" s="66">
        <f>'Final Temp'!$D$13+(('Final Temp'!$D$17-'Final Temp'!$D$13)*(1-EXP(-B38/'Final Temp'!$D$9)))</f>
        <v>56.889571614787428</v>
      </c>
      <c r="D38" s="65">
        <f>IF(C38&gt;'Final Temp'!$I$13,D37+A$2,0)</f>
        <v>0</v>
      </c>
      <c r="E38" s="66">
        <f>IF(D38&gt;0,'Final Temp'!$I$13+(('Final Temp'!I$17-'Final Temp'!$I$13)*(1-EXP(-D38/'Final Temp'!I$9))),C38)</f>
        <v>56.889571614787428</v>
      </c>
      <c r="F38" s="66">
        <f>IF(D38=0,E38,'Final Temp'!$I$13)</f>
        <v>56.889571614787428</v>
      </c>
      <c r="G38" s="66">
        <f t="shared" si="1"/>
        <v>56.889571614787428</v>
      </c>
      <c r="H38" s="66">
        <f>'Final Temp'!D$13+(('Final Temp'!I$17-'Final Temp'!D$13)*(1-EXP(-B38/'Final Temp'!I$9)))</f>
        <v>77.029259248838969</v>
      </c>
      <c r="I38" s="66">
        <f>IF('Final Temp'!$D$17&gt;='Final Temp'!$I$13,Calcs!H38,"")</f>
        <v>77.029259248838969</v>
      </c>
      <c r="L38" s="65">
        <f t="shared" si="2"/>
        <v>37</v>
      </c>
      <c r="M38" s="66">
        <f>'Final Temp'!$D$13+(('Final Temp'!$D$17-'Final Temp'!$D$13)*(1-EXP(-L38/'Final Temp'!$D$9)))</f>
        <v>49.767253158131972</v>
      </c>
      <c r="N38" s="65">
        <f>IF(M38&gt;'Final Temp'!$I$13,N37+K$2,0)</f>
        <v>0</v>
      </c>
      <c r="O38" s="66">
        <f>IF(N38&gt;0,'Final Temp'!$I$13+(('Final Temp'!$I$17-'Final Temp'!$I$13)*(1-EXP(-N38/'Final Temp'!$I$9))),M38)</f>
        <v>49.767253158131972</v>
      </c>
      <c r="P38" s="66">
        <f>IF(N38=0,O38,'Final Temp'!$I$13)</f>
        <v>49.767253158131972</v>
      </c>
      <c r="Q38" s="66">
        <f t="shared" si="3"/>
        <v>49.767253158131972</v>
      </c>
      <c r="R38" s="66">
        <f>'Final Temp'!$D$13+(('Final Temp'!$I$17-'Final Temp'!$D$13)*(1-EXP(-L38/'Final Temp'!$I$9)))</f>
        <v>62.658882014029459</v>
      </c>
      <c r="S38" s="66">
        <f>IF('Final Temp'!$D$17&gt;='Final Temp'!$I$13,Calcs!R38,"")</f>
        <v>62.658882014029459</v>
      </c>
    </row>
    <row r="39" spans="2:19" x14ac:dyDescent="0.25">
      <c r="B39" s="65">
        <f t="shared" si="0"/>
        <v>68.399999999999949</v>
      </c>
      <c r="C39" s="66">
        <f>'Final Temp'!$D$13+(('Final Temp'!$D$17-'Final Temp'!$D$13)*(1-EXP(-B39/'Final Temp'!$D$9)))</f>
        <v>57.304086605663755</v>
      </c>
      <c r="D39" s="65">
        <f>IF(C39&gt;'Final Temp'!$I$13,D38+A$2,0)</f>
        <v>0</v>
      </c>
      <c r="E39" s="66">
        <f>IF(D39&gt;0,'Final Temp'!$I$13+(('Final Temp'!I$17-'Final Temp'!$I$13)*(1-EXP(-D39/'Final Temp'!I$9))),C39)</f>
        <v>57.304086605663755</v>
      </c>
      <c r="F39" s="66">
        <f>IF(D39=0,E39,'Final Temp'!$I$13)</f>
        <v>57.304086605663755</v>
      </c>
      <c r="G39" s="66">
        <f t="shared" si="1"/>
        <v>57.304086605663755</v>
      </c>
      <c r="H39" s="66">
        <f>'Final Temp'!D$13+(('Final Temp'!I$17-'Final Temp'!D$13)*(1-EXP(-B39/'Final Temp'!I$9)))</f>
        <v>77.811494353497963</v>
      </c>
      <c r="I39" s="66">
        <f>IF('Final Temp'!$D$17&gt;='Final Temp'!$I$13,Calcs!H39,"")</f>
        <v>77.811494353497963</v>
      </c>
      <c r="L39" s="65">
        <f t="shared" si="2"/>
        <v>38</v>
      </c>
      <c r="M39" s="66">
        <f>'Final Temp'!$D$13+(('Final Temp'!$D$17-'Final Temp'!$D$13)*(1-EXP(-L39/'Final Temp'!$D$9)))</f>
        <v>50.017551879081644</v>
      </c>
      <c r="N39" s="65">
        <f>IF(M39&gt;'Final Temp'!$I$13,N38+K$2,0)</f>
        <v>0</v>
      </c>
      <c r="O39" s="66">
        <f>IF(N39&gt;0,'Final Temp'!$I$13+(('Final Temp'!$I$17-'Final Temp'!$I$13)*(1-EXP(-N39/'Final Temp'!$I$9))),M39)</f>
        <v>50.017551879081644</v>
      </c>
      <c r="P39" s="66">
        <f>IF(N39=0,O39,'Final Temp'!$I$13)</f>
        <v>50.017551879081644</v>
      </c>
      <c r="Q39" s="66">
        <f t="shared" si="3"/>
        <v>50.017551879081644</v>
      </c>
      <c r="R39" s="66">
        <f>'Final Temp'!$D$13+(('Final Temp'!$I$17-'Final Temp'!$D$13)*(1-EXP(-L39/'Final Temp'!$I$9)))</f>
        <v>63.19411252092457</v>
      </c>
      <c r="S39" s="66">
        <f>IF('Final Temp'!$D$17&gt;='Final Temp'!$I$13,Calcs!R39,"")</f>
        <v>63.19411252092457</v>
      </c>
    </row>
    <row r="40" spans="2:19" x14ac:dyDescent="0.25">
      <c r="B40" s="65">
        <f t="shared" si="0"/>
        <v>70.199999999999946</v>
      </c>
      <c r="C40" s="66">
        <f>'Final Temp'!$D$13+(('Final Temp'!$D$17-'Final Temp'!$D$13)*(1-EXP(-B40/'Final Temp'!$D$9)))</f>
        <v>57.71653419439815</v>
      </c>
      <c r="D40" s="65">
        <f>IF(C40&gt;'Final Temp'!$I$13,D39+A$2,0)</f>
        <v>0</v>
      </c>
      <c r="E40" s="66">
        <f>IF(D40&gt;0,'Final Temp'!$I$13+(('Final Temp'!I$17-'Final Temp'!$I$13)*(1-EXP(-D40/'Final Temp'!I$9))),C40)</f>
        <v>57.71653419439815</v>
      </c>
      <c r="F40" s="66">
        <f>IF(D40=0,E40,'Final Temp'!$I$13)</f>
        <v>57.71653419439815</v>
      </c>
      <c r="G40" s="66">
        <f t="shared" si="1"/>
        <v>57.71653419439815</v>
      </c>
      <c r="H40" s="66">
        <f>'Final Temp'!D$13+(('Final Temp'!I$17-'Final Temp'!D$13)*(1-EXP(-B40/'Final Temp'!I$9)))</f>
        <v>78.584012377626195</v>
      </c>
      <c r="I40" s="66">
        <f>IF('Final Temp'!$D$17&gt;='Final Temp'!$I$13,Calcs!H40,"")</f>
        <v>78.584012377626195</v>
      </c>
      <c r="L40" s="65">
        <f t="shared" si="2"/>
        <v>39</v>
      </c>
      <c r="M40" s="66">
        <f>'Final Temp'!$D$13+(('Final Temp'!$D$17-'Final Temp'!$D$13)*(1-EXP(-L40/'Final Temp'!$D$9)))</f>
        <v>50.267156290571592</v>
      </c>
      <c r="N40" s="65">
        <f>IF(M40&gt;'Final Temp'!$I$13,N39+K$2,0)</f>
        <v>0</v>
      </c>
      <c r="O40" s="66">
        <f>IF(N40&gt;0,'Final Temp'!$I$13+(('Final Temp'!$I$17-'Final Temp'!$I$13)*(1-EXP(-N40/'Final Temp'!$I$9))),M40)</f>
        <v>50.267156290571592</v>
      </c>
      <c r="P40" s="66">
        <f>IF(N40=0,O40,'Final Temp'!$I$13)</f>
        <v>50.267156290571592</v>
      </c>
      <c r="Q40" s="66">
        <f t="shared" si="3"/>
        <v>50.267156290571592</v>
      </c>
      <c r="R40" s="66">
        <f>'Final Temp'!$D$13+(('Final Temp'!$I$17-'Final Temp'!$D$13)*(1-EXP(-L40/'Final Temp'!$I$9)))</f>
        <v>63.725639025304943</v>
      </c>
      <c r="S40" s="66">
        <f>IF('Final Temp'!$D$17&gt;='Final Temp'!$I$13,Calcs!R40,"")</f>
        <v>63.725639025304943</v>
      </c>
    </row>
    <row r="41" spans="2:19" x14ac:dyDescent="0.25">
      <c r="B41" s="65">
        <f t="shared" si="0"/>
        <v>71.999999999999943</v>
      </c>
      <c r="C41" s="66">
        <f>'Final Temp'!$D$13+(('Final Temp'!$D$17-'Final Temp'!$D$13)*(1-EXP(-B41/'Final Temp'!$D$9)))</f>
        <v>58.126924692201811</v>
      </c>
      <c r="D41" s="65">
        <f>IF(C41&gt;'Final Temp'!$I$13,D40+A$2,0)</f>
        <v>0</v>
      </c>
      <c r="E41" s="66">
        <f>IF(D41&gt;0,'Final Temp'!$I$13+(('Final Temp'!I$17-'Final Temp'!$I$13)*(1-EXP(-D41/'Final Temp'!I$9))),C41)</f>
        <v>58.126924692201811</v>
      </c>
      <c r="F41" s="66">
        <f>IF(D41=0,E41,'Final Temp'!$I$13)</f>
        <v>58.126924692201811</v>
      </c>
      <c r="G41" s="66">
        <f t="shared" si="1"/>
        <v>58.126924692201811</v>
      </c>
      <c r="H41" s="66">
        <f>'Final Temp'!D$13+(('Final Temp'!I$17-'Final Temp'!D$13)*(1-EXP(-B41/'Final Temp'!I$9)))</f>
        <v>79.346934028736626</v>
      </c>
      <c r="I41" s="66">
        <f>IF('Final Temp'!$D$17&gt;='Final Temp'!$I$13,Calcs!H41,"")</f>
        <v>79.346934028736626</v>
      </c>
      <c r="L41" s="65">
        <f t="shared" si="2"/>
        <v>40</v>
      </c>
      <c r="M41" s="66">
        <f>'Final Temp'!$D$13+(('Final Temp'!$D$17-'Final Temp'!$D$13)*(1-EXP(-L41/'Final Temp'!$D$9)))</f>
        <v>50.516068318563022</v>
      </c>
      <c r="N41" s="65">
        <f>IF(M41&gt;'Final Temp'!$I$13,N40+K$2,0)</f>
        <v>0</v>
      </c>
      <c r="O41" s="66">
        <f>IF(N41&gt;0,'Final Temp'!$I$13+(('Final Temp'!$I$17-'Final Temp'!$I$13)*(1-EXP(-N41/'Final Temp'!$I$9))),M41)</f>
        <v>50.516068318563022</v>
      </c>
      <c r="P41" s="66">
        <f>IF(N41=0,O41,'Final Temp'!$I$13)</f>
        <v>50.516068318563022</v>
      </c>
      <c r="Q41" s="66">
        <f t="shared" si="3"/>
        <v>50.516068318563022</v>
      </c>
      <c r="R41" s="66">
        <f>'Final Temp'!$D$13+(('Final Temp'!$I$17-'Final Temp'!$D$13)*(1-EXP(-L41/'Final Temp'!$I$9)))</f>
        <v>64.253487160303351</v>
      </c>
      <c r="S41" s="66">
        <f>IF('Final Temp'!$D$17&gt;='Final Temp'!$I$13,Calcs!R41,"")</f>
        <v>64.253487160303351</v>
      </c>
    </row>
    <row r="42" spans="2:19" x14ac:dyDescent="0.25">
      <c r="B42" s="65">
        <f t="shared" si="0"/>
        <v>73.79999999999994</v>
      </c>
      <c r="C42" s="66">
        <f>'Final Temp'!$D$13+(('Final Temp'!$D$17-'Final Temp'!$D$13)*(1-EXP(-B42/'Final Temp'!$D$9)))</f>
        <v>58.535268358858524</v>
      </c>
      <c r="D42" s="65">
        <f>IF(C42&gt;'Final Temp'!$I$13,D41+A$2,0)</f>
        <v>0</v>
      </c>
      <c r="E42" s="66">
        <f>IF(D42&gt;0,'Final Temp'!$I$13+(('Final Temp'!I$17-'Final Temp'!$I$13)*(1-EXP(-D42/'Final Temp'!I$9))),C42)</f>
        <v>58.535268358858524</v>
      </c>
      <c r="F42" s="66">
        <f>IF(D42=0,E42,'Final Temp'!$I$13)</f>
        <v>58.535268358858524</v>
      </c>
      <c r="G42" s="66">
        <f t="shared" si="1"/>
        <v>58.535268358858524</v>
      </c>
      <c r="H42" s="66">
        <f>'Final Temp'!D$13+(('Final Temp'!I$17-'Final Temp'!D$13)*(1-EXP(-B42/'Final Temp'!I$9)))</f>
        <v>80.100378514889428</v>
      </c>
      <c r="I42" s="66">
        <f>IF('Final Temp'!$D$17&gt;='Final Temp'!$I$13,Calcs!H42,"")</f>
        <v>80.100378514889428</v>
      </c>
      <c r="L42" s="65">
        <f t="shared" si="2"/>
        <v>41</v>
      </c>
      <c r="M42" s="66">
        <f>'Final Temp'!$D$13+(('Final Temp'!$D$17-'Final Temp'!$D$13)*(1-EXP(-L42/'Final Temp'!$D$9)))</f>
        <v>50.764289883674671</v>
      </c>
      <c r="N42" s="65">
        <f>IF(M42&gt;'Final Temp'!$I$13,N41+K$2,0)</f>
        <v>0</v>
      </c>
      <c r="O42" s="66">
        <f>IF(N42&gt;0,'Final Temp'!$I$13+(('Final Temp'!$I$17-'Final Temp'!$I$13)*(1-EXP(-N42/'Final Temp'!$I$9))),M42)</f>
        <v>50.764289883674671</v>
      </c>
      <c r="P42" s="66">
        <f>IF(N42=0,O42,'Final Temp'!$I$13)</f>
        <v>50.764289883674671</v>
      </c>
      <c r="Q42" s="66">
        <f t="shared" si="3"/>
        <v>50.764289883674671</v>
      </c>
      <c r="R42" s="66">
        <f>'Final Temp'!$D$13+(('Final Temp'!$I$17-'Final Temp'!$D$13)*(1-EXP(-L42/'Final Temp'!$I$9)))</f>
        <v>64.777682381661322</v>
      </c>
      <c r="S42" s="66">
        <f>IF('Final Temp'!$D$17&gt;='Final Temp'!$I$13,Calcs!R42,"")</f>
        <v>64.777682381661322</v>
      </c>
    </row>
    <row r="43" spans="2:19" x14ac:dyDescent="0.25">
      <c r="B43" s="65">
        <f t="shared" si="0"/>
        <v>75.599999999999937</v>
      </c>
      <c r="C43" s="66">
        <f>'Final Temp'!$D$13+(('Final Temp'!$D$17-'Final Temp'!$D$13)*(1-EXP(-B43/'Final Temp'!$D$9)))</f>
        <v>58.941575402981286</v>
      </c>
      <c r="D43" s="65">
        <f>IF(C43&gt;'Final Temp'!$I$13,D42+A$2,0)</f>
        <v>0</v>
      </c>
      <c r="E43" s="66">
        <f>IF(D43&gt;0,'Final Temp'!$I$13+(('Final Temp'!I$17-'Final Temp'!$I$13)*(1-EXP(-D43/'Final Temp'!I$9))),C43)</f>
        <v>58.941575402981286</v>
      </c>
      <c r="F43" s="66">
        <f>IF(D43=0,E43,'Final Temp'!$I$13)</f>
        <v>58.941575402981286</v>
      </c>
      <c r="G43" s="66">
        <f t="shared" si="1"/>
        <v>58.941575402981286</v>
      </c>
      <c r="H43" s="66">
        <f>'Final Temp'!D$13+(('Final Temp'!I$17-'Final Temp'!D$13)*(1-EXP(-B43/'Final Temp'!I$9)))</f>
        <v>80.84446356331847</v>
      </c>
      <c r="I43" s="66">
        <f>IF('Final Temp'!$D$17&gt;='Final Temp'!$I$13,Calcs!H43,"")</f>
        <v>80.84446356331847</v>
      </c>
      <c r="L43" s="65">
        <f t="shared" si="2"/>
        <v>42</v>
      </c>
      <c r="M43" s="66">
        <f>'Final Temp'!$D$13+(('Final Temp'!$D$17-'Final Temp'!$D$13)*(1-EXP(-L43/'Final Temp'!$D$9)))</f>
        <v>51.011822901197618</v>
      </c>
      <c r="N43" s="65">
        <f>IF(M43&gt;'Final Temp'!$I$13,N42+K$2,0)</f>
        <v>0</v>
      </c>
      <c r="O43" s="66">
        <f>IF(N43&gt;0,'Final Temp'!$I$13+(('Final Temp'!$I$17-'Final Temp'!$I$13)*(1-EXP(-N43/'Final Temp'!$I$9))),M43)</f>
        <v>51.011822901197618</v>
      </c>
      <c r="P43" s="66">
        <f>IF(N43=0,O43,'Final Temp'!$I$13)</f>
        <v>51.011822901197618</v>
      </c>
      <c r="Q43" s="66">
        <f t="shared" si="3"/>
        <v>51.011822901197618</v>
      </c>
      <c r="R43" s="66">
        <f>'Final Temp'!$D$13+(('Final Temp'!$I$17-'Final Temp'!$D$13)*(1-EXP(-L43/'Final Temp'!$I$9)))</f>
        <v>65.298249968956739</v>
      </c>
      <c r="S43" s="66">
        <f>IF('Final Temp'!$D$17&gt;='Final Temp'!$I$13,Calcs!R43,"")</f>
        <v>65.298249968956739</v>
      </c>
    </row>
    <row r="44" spans="2:19" x14ac:dyDescent="0.25">
      <c r="B44" s="65">
        <f t="shared" si="0"/>
        <v>77.399999999999935</v>
      </c>
      <c r="C44" s="66">
        <f>'Final Temp'!$D$13+(('Final Temp'!$D$17-'Final Temp'!$D$13)*(1-EXP(-B44/'Final Temp'!$D$9)))</f>
        <v>59.345855982267302</v>
      </c>
      <c r="D44" s="65">
        <f>IF(C44&gt;'Final Temp'!$I$13,D43+A$2,0)</f>
        <v>0</v>
      </c>
      <c r="E44" s="66">
        <f>IF(D44&gt;0,'Final Temp'!$I$13+(('Final Temp'!I$17-'Final Temp'!$I$13)*(1-EXP(-D44/'Final Temp'!I$9))),C44)</f>
        <v>59.345855982267302</v>
      </c>
      <c r="F44" s="66">
        <f>IF(D44=0,E44,'Final Temp'!$I$13)</f>
        <v>59.345855982267302</v>
      </c>
      <c r="G44" s="66">
        <f t="shared" si="1"/>
        <v>59.345855982267302</v>
      </c>
      <c r="H44" s="66">
        <f>'Final Temp'!D$13+(('Final Temp'!I$17-'Final Temp'!D$13)*(1-EXP(-B44/'Final Temp'!I$9)))</f>
        <v>81.579305438826395</v>
      </c>
      <c r="I44" s="66">
        <f>IF('Final Temp'!$D$17&gt;='Final Temp'!$I$13,Calcs!H44,"")</f>
        <v>81.579305438826395</v>
      </c>
      <c r="L44" s="65">
        <f t="shared" si="2"/>
        <v>43</v>
      </c>
      <c r="M44" s="66">
        <f>'Final Temp'!$D$13+(('Final Temp'!$D$17-'Final Temp'!$D$13)*(1-EXP(-L44/'Final Temp'!$D$9)))</f>
        <v>51.258669281110087</v>
      </c>
      <c r="N44" s="65">
        <f>IF(M44&gt;'Final Temp'!$I$13,N43+K$2,0)</f>
        <v>0</v>
      </c>
      <c r="O44" s="66">
        <f>IF(N44&gt;0,'Final Temp'!$I$13+(('Final Temp'!$I$17-'Final Temp'!$I$13)*(1-EXP(-N44/'Final Temp'!$I$9))),M44)</f>
        <v>51.258669281110087</v>
      </c>
      <c r="P44" s="66">
        <f>IF(N44=0,O44,'Final Temp'!$I$13)</f>
        <v>51.258669281110087</v>
      </c>
      <c r="Q44" s="66">
        <f t="shared" si="3"/>
        <v>51.258669281110087</v>
      </c>
      <c r="R44" s="66">
        <f>'Final Temp'!$D$13+(('Final Temp'!$I$17-'Final Temp'!$D$13)*(1-EXP(-L44/'Final Temp'!$I$9)))</f>
        <v>65.815215026823111</v>
      </c>
      <c r="S44" s="66">
        <f>IF('Final Temp'!$D$17&gt;='Final Temp'!$I$13,Calcs!R44,"")</f>
        <v>65.815215026823111</v>
      </c>
    </row>
    <row r="45" spans="2:19" x14ac:dyDescent="0.25">
      <c r="B45" s="65">
        <f t="shared" si="0"/>
        <v>79.199999999999932</v>
      </c>
      <c r="C45" s="66">
        <f>'Final Temp'!$D$13+(('Final Temp'!$D$17-'Final Temp'!$D$13)*(1-EXP(-B45/'Final Temp'!$D$9)))</f>
        <v>59.748120203752137</v>
      </c>
      <c r="D45" s="65">
        <f>IF(C45&gt;'Final Temp'!$I$13,D44+A$2,0)</f>
        <v>0</v>
      </c>
      <c r="E45" s="66">
        <f>IF(D45&gt;0,'Final Temp'!$I$13+(('Final Temp'!I$17-'Final Temp'!$I$13)*(1-EXP(-D45/'Final Temp'!I$9))),C45)</f>
        <v>59.748120203752137</v>
      </c>
      <c r="F45" s="66">
        <f>IF(D45=0,E45,'Final Temp'!$I$13)</f>
        <v>59.748120203752137</v>
      </c>
      <c r="G45" s="66">
        <f t="shared" si="1"/>
        <v>59.748120203752137</v>
      </c>
      <c r="H45" s="66">
        <f>'Final Temp'!D$13+(('Final Temp'!I$17-'Final Temp'!D$13)*(1-EXP(-B45/'Final Temp'!I$9)))</f>
        <v>82.305018961951305</v>
      </c>
      <c r="I45" s="66">
        <f>IF('Final Temp'!$D$17&gt;='Final Temp'!$I$13,Calcs!H45,"")</f>
        <v>82.305018961951305</v>
      </c>
      <c r="L45" s="65">
        <f t="shared" si="2"/>
        <v>44</v>
      </c>
      <c r="M45" s="66">
        <f>'Final Temp'!$D$13+(('Final Temp'!$D$17-'Final Temp'!$D$13)*(1-EXP(-L45/'Final Temp'!$D$9)))</f>
        <v>51.504830928092147</v>
      </c>
      <c r="N45" s="65">
        <f>IF(M45&gt;'Final Temp'!$I$13,N44+K$2,0)</f>
        <v>0</v>
      </c>
      <c r="O45" s="66">
        <f>IF(N45&gt;0,'Final Temp'!$I$13+(('Final Temp'!$I$17-'Final Temp'!$I$13)*(1-EXP(-N45/'Final Temp'!$I$9))),M45)</f>
        <v>51.504830928092147</v>
      </c>
      <c r="P45" s="66">
        <f>IF(N45=0,O45,'Final Temp'!$I$13)</f>
        <v>51.504830928092147</v>
      </c>
      <c r="Q45" s="66">
        <f t="shared" si="3"/>
        <v>51.504830928092147</v>
      </c>
      <c r="R45" s="66">
        <f>'Final Temp'!$D$13+(('Final Temp'!$I$17-'Final Temp'!$D$13)*(1-EXP(-L45/'Final Temp'!$I$9)))</f>
        <v>66.328602486160079</v>
      </c>
      <c r="S45" s="66">
        <f>IF('Final Temp'!$D$17&gt;='Final Temp'!$I$13,Calcs!R45,"")</f>
        <v>66.328602486160079</v>
      </c>
    </row>
    <row r="46" spans="2:19" x14ac:dyDescent="0.25">
      <c r="B46" s="65">
        <f t="shared" si="0"/>
        <v>80.999999999999929</v>
      </c>
      <c r="C46" s="66">
        <f>'Final Temp'!$D$13+(('Final Temp'!$D$17-'Final Temp'!$D$13)*(1-EXP(-B46/'Final Temp'!$D$9)))</f>
        <v>60.148378124062283</v>
      </c>
      <c r="D46" s="65">
        <f>IF(C46&gt;'Final Temp'!$I$13,D45+A$2,0)</f>
        <v>0</v>
      </c>
      <c r="E46" s="66">
        <f>IF(D46&gt;0,'Final Temp'!$I$13+(('Final Temp'!I$17-'Final Temp'!$I$13)*(1-EXP(-D46/'Final Temp'!I$9))),C46)</f>
        <v>60.148378124062283</v>
      </c>
      <c r="F46" s="66">
        <f>IF(D46=0,E46,'Final Temp'!$I$13)</f>
        <v>60.148378124062283</v>
      </c>
      <c r="G46" s="66">
        <f t="shared" si="1"/>
        <v>60.148378124062283</v>
      </c>
      <c r="H46" s="66">
        <f>'Final Temp'!D$13+(('Final Temp'!I$17-'Final Temp'!D$13)*(1-EXP(-B46/'Final Temp'!I$9)))</f>
        <v>83.021717526907679</v>
      </c>
      <c r="I46" s="66">
        <f>IF('Final Temp'!$D$17&gt;='Final Temp'!$I$13,Calcs!H46,"")</f>
        <v>83.021717526907679</v>
      </c>
      <c r="L46" s="65">
        <f t="shared" si="2"/>
        <v>45</v>
      </c>
      <c r="M46" s="66">
        <f>'Final Temp'!$D$13+(('Final Temp'!$D$17-'Final Temp'!$D$13)*(1-EXP(-L46/'Final Temp'!$D$9)))</f>
        <v>51.750309741540455</v>
      </c>
      <c r="N46" s="65">
        <f>IF(M46&gt;'Final Temp'!$I$13,N45+K$2,0)</f>
        <v>0</v>
      </c>
      <c r="O46" s="66">
        <f>IF(N46&gt;0,'Final Temp'!$I$13+(('Final Temp'!$I$17-'Final Temp'!$I$13)*(1-EXP(-N46/'Final Temp'!$I$9))),M46)</f>
        <v>51.750309741540455</v>
      </c>
      <c r="P46" s="66">
        <f>IF(N46=0,O46,'Final Temp'!$I$13)</f>
        <v>51.750309741540455</v>
      </c>
      <c r="Q46" s="66">
        <f t="shared" si="3"/>
        <v>51.750309741540455</v>
      </c>
      <c r="R46" s="66">
        <f>'Final Temp'!$D$13+(('Final Temp'!$I$17-'Final Temp'!$D$13)*(1-EXP(-L46/'Final Temp'!$I$9)))</f>
        <v>66.838437105335828</v>
      </c>
      <c r="S46" s="66">
        <f>IF('Final Temp'!$D$17&gt;='Final Temp'!$I$13,Calcs!R46,"")</f>
        <v>66.838437105335828</v>
      </c>
    </row>
    <row r="47" spans="2:19" x14ac:dyDescent="0.25">
      <c r="B47" s="65">
        <f t="shared" si="0"/>
        <v>82.799999999999926</v>
      </c>
      <c r="C47" s="66">
        <f>'Final Temp'!$D$13+(('Final Temp'!$D$17-'Final Temp'!$D$13)*(1-EXP(-B47/'Final Temp'!$D$9)))</f>
        <v>60.546639749666582</v>
      </c>
      <c r="D47" s="65">
        <f>IF(C47&gt;'Final Temp'!$I$13,D46+A$2,0)</f>
        <v>0</v>
      </c>
      <c r="E47" s="66">
        <f>IF(D47&gt;0,'Final Temp'!$I$13+(('Final Temp'!I$17-'Final Temp'!$I$13)*(1-EXP(-D47/'Final Temp'!I$9))),C47)</f>
        <v>60.546639749666582</v>
      </c>
      <c r="F47" s="66">
        <f>IF(D47=0,E47,'Final Temp'!$I$13)</f>
        <v>60.546639749666582</v>
      </c>
      <c r="G47" s="66">
        <f t="shared" si="1"/>
        <v>60.546639749666582</v>
      </c>
      <c r="H47" s="66">
        <f>'Final Temp'!D$13+(('Final Temp'!I$17-'Final Temp'!D$13)*(1-EXP(-B47/'Final Temp'!I$9)))</f>
        <v>83.729513119304414</v>
      </c>
      <c r="I47" s="66">
        <f>IF('Final Temp'!$D$17&gt;='Final Temp'!$I$13,Calcs!H47,"")</f>
        <v>83.729513119304414</v>
      </c>
      <c r="L47" s="65">
        <f t="shared" si="2"/>
        <v>46</v>
      </c>
      <c r="M47" s="66">
        <f>'Final Temp'!$D$13+(('Final Temp'!$D$17-'Final Temp'!$D$13)*(1-EXP(-L47/'Final Temp'!$D$9)))</f>
        <v>51.995107615582882</v>
      </c>
      <c r="N47" s="65">
        <f>IF(M47&gt;'Final Temp'!$I$13,N46+K$2,0)</f>
        <v>0</v>
      </c>
      <c r="O47" s="66">
        <f>IF(N47&gt;0,'Final Temp'!$I$13+(('Final Temp'!$I$17-'Final Temp'!$I$13)*(1-EXP(-N47/'Final Temp'!$I$9))),M47)</f>
        <v>51.995107615582882</v>
      </c>
      <c r="P47" s="66">
        <f>IF(N47=0,O47,'Final Temp'!$I$13)</f>
        <v>51.995107615582882</v>
      </c>
      <c r="Q47" s="66">
        <f t="shared" si="3"/>
        <v>51.995107615582882</v>
      </c>
      <c r="R47" s="66">
        <f>'Final Temp'!$D$13+(('Final Temp'!$I$17-'Final Temp'!$D$13)*(1-EXP(-L47/'Final Temp'!$I$9)))</f>
        <v>67.344743471381008</v>
      </c>
      <c r="S47" s="66">
        <f>IF('Final Temp'!$D$17&gt;='Final Temp'!$I$13,Calcs!R47,"")</f>
        <v>67.344743471381008</v>
      </c>
    </row>
    <row r="48" spans="2:19" x14ac:dyDescent="0.25">
      <c r="B48" s="65">
        <f t="shared" si="0"/>
        <v>84.599999999999923</v>
      </c>
      <c r="C48" s="66">
        <f>'Final Temp'!$D$13+(('Final Temp'!$D$17-'Final Temp'!$D$13)*(1-EXP(-B48/'Final Temp'!$D$9)))</f>
        <v>60.942915037126426</v>
      </c>
      <c r="D48" s="65">
        <f>IF(C48&gt;'Final Temp'!$I$13,D47+A$2,0)</f>
        <v>0</v>
      </c>
      <c r="E48" s="66">
        <f>IF(D48&gt;0,'Final Temp'!$I$13+(('Final Temp'!I$17-'Final Temp'!$I$13)*(1-EXP(-D48/'Final Temp'!I$9))),C48)</f>
        <v>60.942915037126426</v>
      </c>
      <c r="F48" s="66">
        <f>IF(D48=0,E48,'Final Temp'!$I$13)</f>
        <v>60.942915037126426</v>
      </c>
      <c r="G48" s="66">
        <f t="shared" si="1"/>
        <v>60.942915037126426</v>
      </c>
      <c r="H48" s="66">
        <f>'Final Temp'!D$13+(('Final Temp'!I$17-'Final Temp'!D$13)*(1-EXP(-B48/'Final Temp'!I$9)))</f>
        <v>84.428516333642833</v>
      </c>
      <c r="I48" s="66">
        <f>IF('Final Temp'!$D$17&gt;='Final Temp'!$I$13,Calcs!H48,"")</f>
        <v>84.428516333642833</v>
      </c>
      <c r="L48" s="65">
        <f t="shared" si="2"/>
        <v>47</v>
      </c>
      <c r="M48" s="66">
        <f>'Final Temp'!$D$13+(('Final Temp'!$D$17-'Final Temp'!$D$13)*(1-EXP(-L48/'Final Temp'!$D$9)))</f>
        <v>52.239226439093109</v>
      </c>
      <c r="N48" s="65">
        <f>IF(M48&gt;'Final Temp'!$I$13,N47+K$2,0)</f>
        <v>0</v>
      </c>
      <c r="O48" s="66">
        <f>IF(N48&gt;0,'Final Temp'!$I$13+(('Final Temp'!$I$17-'Final Temp'!$I$13)*(1-EXP(-N48/'Final Temp'!$I$9))),M48)</f>
        <v>52.239226439093109</v>
      </c>
      <c r="P48" s="66">
        <f>IF(N48=0,O48,'Final Temp'!$I$13)</f>
        <v>52.239226439093109</v>
      </c>
      <c r="Q48" s="66">
        <f t="shared" si="3"/>
        <v>52.239226439093109</v>
      </c>
      <c r="R48" s="66">
        <f>'Final Temp'!$D$13+(('Final Temp'!$I$17-'Final Temp'!$D$13)*(1-EXP(-L48/'Final Temp'!$I$9)))</f>
        <v>67.84754600117455</v>
      </c>
      <c r="S48" s="66">
        <f>IF('Final Temp'!$D$17&gt;='Final Temp'!$I$13,Calcs!R48,"")</f>
        <v>67.84754600117455</v>
      </c>
    </row>
    <row r="49" spans="2:19" x14ac:dyDescent="0.25">
      <c r="B49" s="65">
        <f t="shared" si="0"/>
        <v>86.39999999999992</v>
      </c>
      <c r="C49" s="66">
        <f>'Final Temp'!$D$13+(('Final Temp'!$D$17-'Final Temp'!$D$13)*(1-EXP(-B49/'Final Temp'!$D$9)))</f>
        <v>61.337213893344639</v>
      </c>
      <c r="D49" s="65">
        <f>IF(C49&gt;'Final Temp'!$I$13,D48+A$2,0)</f>
        <v>0</v>
      </c>
      <c r="E49" s="66">
        <f>IF(D49&gt;0,'Final Temp'!$I$13+(('Final Temp'!I$17-'Final Temp'!$I$13)*(1-EXP(-D49/'Final Temp'!I$9))),C49)</f>
        <v>61.337213893344639</v>
      </c>
      <c r="F49" s="66">
        <f>IF(D49=0,E49,'Final Temp'!$I$13)</f>
        <v>61.337213893344639</v>
      </c>
      <c r="G49" s="66">
        <f t="shared" si="1"/>
        <v>61.337213893344639</v>
      </c>
      <c r="H49" s="66">
        <f>'Final Temp'!D$13+(('Final Temp'!I$17-'Final Temp'!D$13)*(1-EXP(-B49/'Final Temp'!I$9)))</f>
        <v>85.118836390597323</v>
      </c>
      <c r="I49" s="66">
        <f>IF('Final Temp'!$D$17&gt;='Final Temp'!$I$13,Calcs!H49,"")</f>
        <v>85.118836390597323</v>
      </c>
      <c r="L49" s="65">
        <f t="shared" si="2"/>
        <v>48</v>
      </c>
      <c r="M49" s="66">
        <f>'Final Temp'!$D$13+(('Final Temp'!$D$17-'Final Temp'!$D$13)*(1-EXP(-L49/'Final Temp'!$D$9)))</f>
        <v>52.48266809570525</v>
      </c>
      <c r="N49" s="65">
        <f>IF(M49&gt;'Final Temp'!$I$13,N48+K$2,0)</f>
        <v>0</v>
      </c>
      <c r="O49" s="66">
        <f>IF(N49&gt;0,'Final Temp'!$I$13+(('Final Temp'!$I$17-'Final Temp'!$I$13)*(1-EXP(-N49/'Final Temp'!$I$9))),M49)</f>
        <v>52.48266809570525</v>
      </c>
      <c r="P49" s="66">
        <f>IF(N49=0,O49,'Final Temp'!$I$13)</f>
        <v>52.48266809570525</v>
      </c>
      <c r="Q49" s="66">
        <f t="shared" si="3"/>
        <v>52.48266809570525</v>
      </c>
      <c r="R49" s="66">
        <f>'Final Temp'!$D$13+(('Final Temp'!$I$17-'Final Temp'!$D$13)*(1-EXP(-L49/'Final Temp'!$I$9)))</f>
        <v>68.346868942621072</v>
      </c>
      <c r="S49" s="66">
        <f>IF('Final Temp'!$D$17&gt;='Final Temp'!$I$13,Calcs!R49,"")</f>
        <v>68.346868942621072</v>
      </c>
    </row>
    <row r="50" spans="2:19" x14ac:dyDescent="0.25">
      <c r="B50" s="65">
        <f t="shared" si="0"/>
        <v>88.199999999999918</v>
      </c>
      <c r="C50" s="66">
        <f>'Final Temp'!$D$13+(('Final Temp'!$D$17-'Final Temp'!$D$13)*(1-EXP(-B50/'Final Temp'!$D$9)))</f>
        <v>61.729546175813162</v>
      </c>
      <c r="D50" s="65">
        <f>IF(C50&gt;'Final Temp'!$I$13,D49+A$2,0)</f>
        <v>0</v>
      </c>
      <c r="E50" s="66">
        <f>IF(D50&gt;0,'Final Temp'!$I$13+(('Final Temp'!I$17-'Final Temp'!$I$13)*(1-EXP(-D50/'Final Temp'!I$9))),C50)</f>
        <v>61.729546175813162</v>
      </c>
      <c r="F50" s="66">
        <f>IF(D50=0,E50,'Final Temp'!$I$13)</f>
        <v>61.729546175813162</v>
      </c>
      <c r="G50" s="66">
        <f t="shared" si="1"/>
        <v>61.729546175813162</v>
      </c>
      <c r="H50" s="66">
        <f>'Final Temp'!D$13+(('Final Temp'!I$17-'Final Temp'!D$13)*(1-EXP(-B50/'Final Temp'!I$9)))</f>
        <v>85.800581154081257</v>
      </c>
      <c r="I50" s="66">
        <f>IF('Final Temp'!$D$17&gt;='Final Temp'!$I$13,Calcs!H50,"")</f>
        <v>85.800581154081257</v>
      </c>
      <c r="L50" s="65">
        <f t="shared" si="2"/>
        <v>49</v>
      </c>
      <c r="M50" s="66">
        <f>'Final Temp'!$D$13+(('Final Temp'!$D$17-'Final Temp'!$D$13)*(1-EXP(-L50/'Final Temp'!$D$9)))</f>
        <v>52.725434463828364</v>
      </c>
      <c r="N50" s="65">
        <f>IF(M50&gt;'Final Temp'!$I$13,N49+K$2,0)</f>
        <v>0</v>
      </c>
      <c r="O50" s="66">
        <f>IF(N50&gt;0,'Final Temp'!$I$13+(('Final Temp'!$I$17-'Final Temp'!$I$13)*(1-EXP(-N50/'Final Temp'!$I$9))),M50)</f>
        <v>52.725434463828364</v>
      </c>
      <c r="P50" s="66">
        <f>IF(N50=0,O50,'Final Temp'!$I$13)</f>
        <v>52.725434463828364</v>
      </c>
      <c r="Q50" s="66">
        <f t="shared" si="3"/>
        <v>52.725434463828364</v>
      </c>
      <c r="R50" s="66">
        <f>'Final Temp'!$D$13+(('Final Temp'!$I$17-'Final Temp'!$D$13)*(1-EXP(-L50/'Final Temp'!$I$9)))</f>
        <v>68.842736375820309</v>
      </c>
      <c r="S50" s="66">
        <f>IF('Final Temp'!$D$17&gt;='Final Temp'!$I$13,Calcs!R50,"")</f>
        <v>68.842736375820309</v>
      </c>
    </row>
    <row r="51" spans="2:19" x14ac:dyDescent="0.25">
      <c r="B51" s="65">
        <f t="shared" si="0"/>
        <v>89.999999999999915</v>
      </c>
      <c r="C51" s="66">
        <f>'Final Temp'!$D$13+(('Final Temp'!$D$17-'Final Temp'!$D$13)*(1-EXP(-B51/'Final Temp'!$D$9)))</f>
        <v>62.119921692859492</v>
      </c>
      <c r="D51" s="65">
        <f>IF(C51&gt;'Final Temp'!$I$13,D50+A$2,0)</f>
        <v>0</v>
      </c>
      <c r="E51" s="66">
        <f>IF(D51&gt;0,'Final Temp'!$I$13+(('Final Temp'!I$17-'Final Temp'!$I$13)*(1-EXP(-D51/'Final Temp'!I$9))),C51)</f>
        <v>62.119921692859492</v>
      </c>
      <c r="F51" s="66">
        <f>IF(D51=0,E51,'Final Temp'!$I$13)</f>
        <v>62.119921692859492</v>
      </c>
      <c r="G51" s="66">
        <f t="shared" si="1"/>
        <v>62.119921692859492</v>
      </c>
      <c r="H51" s="66">
        <f>'Final Temp'!D$13+(('Final Temp'!I$17-'Final Temp'!D$13)*(1-EXP(-B51/'Final Temp'!I$9)))</f>
        <v>86.473857148100947</v>
      </c>
      <c r="I51" s="66">
        <f>IF('Final Temp'!$D$17&gt;='Final Temp'!$I$13,Calcs!H51,"")</f>
        <v>86.473857148100947</v>
      </c>
      <c r="L51" s="65">
        <f t="shared" si="2"/>
        <v>50</v>
      </c>
      <c r="M51" s="66">
        <f>'Final Temp'!$D$13+(('Final Temp'!$D$17-'Final Temp'!$D$13)*(1-EXP(-L51/'Final Temp'!$D$9)))</f>
        <v>52.96752741666095</v>
      </c>
      <c r="N51" s="65">
        <f>IF(M51&gt;'Final Temp'!$I$13,N50+K$2,0)</f>
        <v>0</v>
      </c>
      <c r="O51" s="66">
        <f>IF(N51&gt;0,'Final Temp'!$I$13+(('Final Temp'!$I$17-'Final Temp'!$I$13)*(1-EXP(-N51/'Final Temp'!$I$9))),M51)</f>
        <v>52.96752741666095</v>
      </c>
      <c r="P51" s="66">
        <f>IF(N51=0,O51,'Final Temp'!$I$13)</f>
        <v>52.96752741666095</v>
      </c>
      <c r="Q51" s="66">
        <f t="shared" si="3"/>
        <v>52.96752741666095</v>
      </c>
      <c r="R51" s="66">
        <f>'Final Temp'!$D$13+(('Final Temp'!$I$17-'Final Temp'!$D$13)*(1-EXP(-L51/'Final Temp'!$I$9)))</f>
        <v>69.335172214228379</v>
      </c>
      <c r="S51" s="66">
        <f>IF('Final Temp'!$D$17&gt;='Final Temp'!$I$13,Calcs!R51,"")</f>
        <v>69.335172214228379</v>
      </c>
    </row>
    <row r="52" spans="2:19" x14ac:dyDescent="0.25">
      <c r="B52" s="65">
        <f t="shared" si="0"/>
        <v>91.799999999999912</v>
      </c>
      <c r="C52" s="66">
        <f>'Final Temp'!$D$13+(('Final Temp'!$D$17-'Final Temp'!$D$13)*(1-EXP(-B52/'Final Temp'!$D$9)))</f>
        <v>62.508350203891894</v>
      </c>
      <c r="D52" s="65">
        <f>IF(C52&gt;'Final Temp'!$I$13,D51+A$2,0)</f>
        <v>0</v>
      </c>
      <c r="E52" s="66">
        <f>IF(D52&gt;0,'Final Temp'!$I$13+(('Final Temp'!I$17-'Final Temp'!$I$13)*(1-EXP(-D52/'Final Temp'!I$9))),C52)</f>
        <v>62.508350203891894</v>
      </c>
      <c r="F52" s="66">
        <f>IF(D52=0,E52,'Final Temp'!$I$13)</f>
        <v>62.508350203891894</v>
      </c>
      <c r="G52" s="66">
        <f t="shared" si="1"/>
        <v>62.508350203891894</v>
      </c>
      <c r="H52" s="66">
        <f>'Final Temp'!D$13+(('Final Temp'!I$17-'Final Temp'!D$13)*(1-EXP(-B52/'Final Temp'!I$9)))</f>
        <v>87.138769573400239</v>
      </c>
      <c r="I52" s="66">
        <f>IF('Final Temp'!$D$17&gt;='Final Temp'!$I$13,Calcs!H52,"")</f>
        <v>87.138769573400239</v>
      </c>
      <c r="L52" s="65">
        <f t="shared" si="2"/>
        <v>51</v>
      </c>
      <c r="M52" s="66">
        <f>'Final Temp'!$D$13+(('Final Temp'!$D$17-'Final Temp'!$D$13)*(1-EXP(-L52/'Final Temp'!$D$9)))</f>
        <v>53.208948822205357</v>
      </c>
      <c r="N52" s="65">
        <f>IF(M52&gt;'Final Temp'!$I$13,N51+K$2,0)</f>
        <v>0</v>
      </c>
      <c r="O52" s="66">
        <f>IF(N52&gt;0,'Final Temp'!$I$13+(('Final Temp'!$I$17-'Final Temp'!$I$13)*(1-EXP(-N52/'Final Temp'!$I$9))),M52)</f>
        <v>53.208948822205357</v>
      </c>
      <c r="P52" s="66">
        <f>IF(N52=0,O52,'Final Temp'!$I$13)</f>
        <v>53.208948822205357</v>
      </c>
      <c r="Q52" s="66">
        <f t="shared" si="3"/>
        <v>53.208948822205357</v>
      </c>
      <c r="R52" s="66">
        <f>'Final Temp'!$D$13+(('Final Temp'!$I$17-'Final Temp'!$D$13)*(1-EXP(-L52/'Final Temp'!$I$9)))</f>
        <v>69.824200205810996</v>
      </c>
      <c r="S52" s="66">
        <f>IF('Final Temp'!$D$17&gt;='Final Temp'!$I$13,Calcs!R52,"")</f>
        <v>69.824200205810996</v>
      </c>
    </row>
    <row r="53" spans="2:19" x14ac:dyDescent="0.25">
      <c r="B53" s="65">
        <f t="shared" si="0"/>
        <v>93.599999999999909</v>
      </c>
      <c r="C53" s="66">
        <f>'Final Temp'!$D$13+(('Final Temp'!$D$17-'Final Temp'!$D$13)*(1-EXP(-B53/'Final Temp'!$D$9)))</f>
        <v>62.894841419643356</v>
      </c>
      <c r="D53" s="65">
        <f>IF(C53&gt;'Final Temp'!$I$13,D52+A$2,0)</f>
        <v>0</v>
      </c>
      <c r="E53" s="66">
        <f>IF(D53&gt;0,'Final Temp'!$I$13+(('Final Temp'!I$17-'Final Temp'!$I$13)*(1-EXP(-D53/'Final Temp'!I$9))),C53)</f>
        <v>62.894841419643356</v>
      </c>
      <c r="F53" s="66">
        <f>IF(D53=0,E53,'Final Temp'!$I$13)</f>
        <v>62.894841419643356</v>
      </c>
      <c r="G53" s="66">
        <f t="shared" si="1"/>
        <v>62.894841419643356</v>
      </c>
      <c r="H53" s="66">
        <f>'Final Temp'!D$13+(('Final Temp'!I$17-'Final Temp'!D$13)*(1-EXP(-B53/'Final Temp'!I$9)))</f>
        <v>87.795422323898364</v>
      </c>
      <c r="I53" s="66">
        <f>IF('Final Temp'!$D$17&gt;='Final Temp'!$I$13,Calcs!H53,"")</f>
        <v>87.795422323898364</v>
      </c>
      <c r="L53" s="65">
        <f t="shared" si="2"/>
        <v>52</v>
      </c>
      <c r="M53" s="66">
        <f>'Final Temp'!$D$13+(('Final Temp'!$D$17-'Final Temp'!$D$13)*(1-EXP(-L53/'Final Temp'!$D$9)))</f>
        <v>53.44970054328229</v>
      </c>
      <c r="N53" s="65">
        <f>IF(M53&gt;'Final Temp'!$I$13,N52+K$2,0)</f>
        <v>0</v>
      </c>
      <c r="O53" s="66">
        <f>IF(N53&gt;0,'Final Temp'!$I$13+(('Final Temp'!$I$17-'Final Temp'!$I$13)*(1-EXP(-N53/'Final Temp'!$I$9))),M53)</f>
        <v>53.44970054328229</v>
      </c>
      <c r="P53" s="66">
        <f>IF(N53=0,O53,'Final Temp'!$I$13)</f>
        <v>53.44970054328229</v>
      </c>
      <c r="Q53" s="66">
        <f t="shared" si="3"/>
        <v>53.44970054328229</v>
      </c>
      <c r="R53" s="66">
        <f>'Final Temp'!$D$13+(('Final Temp'!$I$17-'Final Temp'!$D$13)*(1-EXP(-L53/'Final Temp'!$I$9)))</f>
        <v>70.309843934188791</v>
      </c>
      <c r="S53" s="66">
        <f>IF('Final Temp'!$D$17&gt;='Final Temp'!$I$13,Calcs!R53,"")</f>
        <v>70.309843934188791</v>
      </c>
    </row>
    <row r="54" spans="2:19" x14ac:dyDescent="0.25">
      <c r="B54" s="65">
        <f t="shared" si="0"/>
        <v>95.399999999999906</v>
      </c>
      <c r="C54" s="66">
        <f>'Final Temp'!$D$13+(('Final Temp'!$D$17-'Final Temp'!$D$13)*(1-EXP(-B54/'Final Temp'!$D$9)))</f>
        <v>63.279405002414407</v>
      </c>
      <c r="D54" s="65">
        <f>IF(C54&gt;'Final Temp'!$I$13,D53+A$2,0)</f>
        <v>0</v>
      </c>
      <c r="E54" s="66">
        <f>IF(D54&gt;0,'Final Temp'!$I$13+(('Final Temp'!I$17-'Final Temp'!$I$13)*(1-EXP(-D54/'Final Temp'!I$9))),C54)</f>
        <v>63.279405002414407</v>
      </c>
      <c r="F54" s="66">
        <f>IF(D54=0,E54,'Final Temp'!$I$13)</f>
        <v>63.279405002414407</v>
      </c>
      <c r="G54" s="66">
        <f t="shared" si="1"/>
        <v>63.279405002414407</v>
      </c>
      <c r="H54" s="66">
        <f>'Final Temp'!D$13+(('Final Temp'!I$17-'Final Temp'!D$13)*(1-EXP(-B54/'Final Temp'!I$9)))</f>
        <v>88.443918002923567</v>
      </c>
      <c r="I54" s="66">
        <f>IF('Final Temp'!$D$17&gt;='Final Temp'!$I$13,Calcs!H54,"")</f>
        <v>88.443918002923567</v>
      </c>
      <c r="L54" s="65">
        <f t="shared" si="2"/>
        <v>53</v>
      </c>
      <c r="M54" s="66">
        <f>'Final Temp'!$D$13+(('Final Temp'!$D$17-'Final Temp'!$D$13)*(1-EXP(-L54/'Final Temp'!$D$9)))</f>
        <v>53.689784437545129</v>
      </c>
      <c r="N54" s="65">
        <f>IF(M54&gt;'Final Temp'!$I$13,N53+K$2,0)</f>
        <v>0</v>
      </c>
      <c r="O54" s="66">
        <f>IF(N54&gt;0,'Final Temp'!$I$13+(('Final Temp'!$I$17-'Final Temp'!$I$13)*(1-EXP(-N54/'Final Temp'!$I$9))),M54)</f>
        <v>53.689784437545129</v>
      </c>
      <c r="P54" s="66">
        <f>IF(N54=0,O54,'Final Temp'!$I$13)</f>
        <v>53.689784437545129</v>
      </c>
      <c r="Q54" s="66">
        <f t="shared" si="3"/>
        <v>53.689784437545129</v>
      </c>
      <c r="R54" s="66">
        <f>'Final Temp'!$D$13+(('Final Temp'!$I$17-'Final Temp'!$D$13)*(1-EXP(-L54/'Final Temp'!$I$9)))</f>
        <v>70.792126819774552</v>
      </c>
      <c r="S54" s="66">
        <f>IF('Final Temp'!$D$17&gt;='Final Temp'!$I$13,Calcs!R54,"")</f>
        <v>70.792126819774552</v>
      </c>
    </row>
    <row r="55" spans="2:19" x14ac:dyDescent="0.25">
      <c r="B55" s="65">
        <f t="shared" si="0"/>
        <v>97.199999999999903</v>
      </c>
      <c r="C55" s="66">
        <f>'Final Temp'!$D$13+(('Final Temp'!$D$17-'Final Temp'!$D$13)*(1-EXP(-B55/'Final Temp'!$D$9)))</f>
        <v>63.662050566314662</v>
      </c>
      <c r="D55" s="65">
        <f>IF(C55&gt;'Final Temp'!$I$13,D54+A$2,0)</f>
        <v>0</v>
      </c>
      <c r="E55" s="66">
        <f>IF(D55&gt;0,'Final Temp'!$I$13+(('Final Temp'!I$17-'Final Temp'!$I$13)*(1-EXP(-D55/'Final Temp'!I$9))),C55)</f>
        <v>63.662050566314662</v>
      </c>
      <c r="F55" s="66">
        <f>IF(D55=0,E55,'Final Temp'!$I$13)</f>
        <v>63.662050566314662</v>
      </c>
      <c r="G55" s="66">
        <f t="shared" si="1"/>
        <v>63.662050566314662</v>
      </c>
      <c r="H55" s="66">
        <f>'Final Temp'!D$13+(('Final Temp'!I$17-'Final Temp'!D$13)*(1-EXP(-B55/'Final Temp'!I$9)))</f>
        <v>89.084357939245052</v>
      </c>
      <c r="I55" s="66">
        <f>IF('Final Temp'!$D$17&gt;='Final Temp'!$I$13,Calcs!H55,"")</f>
        <v>89.084357939245052</v>
      </c>
      <c r="L55" s="65">
        <f t="shared" si="2"/>
        <v>54</v>
      </c>
      <c r="M55" s="66">
        <f>'Final Temp'!$D$13+(('Final Temp'!$D$17-'Final Temp'!$D$13)*(1-EXP(-L55/'Final Temp'!$D$9)))</f>
        <v>53.929202357494219</v>
      </c>
      <c r="N55" s="65">
        <f>IF(M55&gt;'Final Temp'!$I$13,N54+K$2,0)</f>
        <v>0</v>
      </c>
      <c r="O55" s="66">
        <f>IF(N55&gt;0,'Final Temp'!$I$13+(('Final Temp'!$I$17-'Final Temp'!$I$13)*(1-EXP(-N55/'Final Temp'!$I$9))),M55)</f>
        <v>53.929202357494219</v>
      </c>
      <c r="P55" s="66">
        <f>IF(N55=0,O55,'Final Temp'!$I$13)</f>
        <v>53.929202357494219</v>
      </c>
      <c r="Q55" s="66">
        <f t="shared" si="3"/>
        <v>53.929202357494219</v>
      </c>
      <c r="R55" s="66">
        <f>'Final Temp'!$D$13+(('Final Temp'!$I$17-'Final Temp'!$D$13)*(1-EXP(-L55/'Final Temp'!$I$9)))</f>
        <v>71.271072120902772</v>
      </c>
      <c r="S55" s="66">
        <f>IF('Final Temp'!$D$17&gt;='Final Temp'!$I$13,Calcs!R55,"")</f>
        <v>71.271072120902772</v>
      </c>
    </row>
    <row r="56" spans="2:19" x14ac:dyDescent="0.25">
      <c r="B56" s="65">
        <f t="shared" si="0"/>
        <v>98.999999999999901</v>
      </c>
      <c r="C56" s="66">
        <f>'Final Temp'!$D$13+(('Final Temp'!$D$17-'Final Temp'!$D$13)*(1-EXP(-B56/'Final Temp'!$D$9)))</f>
        <v>64.042787677503128</v>
      </c>
      <c r="D56" s="65">
        <f>IF(C56&gt;'Final Temp'!$I$13,D55+A$2,0)</f>
        <v>0</v>
      </c>
      <c r="E56" s="66">
        <f>IF(D56&gt;0,'Final Temp'!$I$13+(('Final Temp'!I$17-'Final Temp'!$I$13)*(1-EXP(-D56/'Final Temp'!I$9))),C56)</f>
        <v>64.042787677503128</v>
      </c>
      <c r="F56" s="66">
        <f>IF(D56=0,E56,'Final Temp'!$I$13)</f>
        <v>64.042787677503128</v>
      </c>
      <c r="G56" s="66">
        <f t="shared" si="1"/>
        <v>64.042787677503128</v>
      </c>
      <c r="H56" s="66">
        <f>'Final Temp'!D$13+(('Final Temp'!I$17-'Final Temp'!D$13)*(1-EXP(-B56/'Final Temp'!I$9)))</f>
        <v>89.716842202905866</v>
      </c>
      <c r="I56" s="66">
        <f>IF('Final Temp'!$D$17&gt;='Final Temp'!$I$13,Calcs!H56,"")</f>
        <v>89.716842202905866</v>
      </c>
      <c r="L56" s="65">
        <f t="shared" si="2"/>
        <v>55</v>
      </c>
      <c r="M56" s="66">
        <f>'Final Temp'!$D$13+(('Final Temp'!$D$17-'Final Temp'!$D$13)*(1-EXP(-L56/'Final Temp'!$D$9)))</f>
        <v>54.167956150491257</v>
      </c>
      <c r="N56" s="65">
        <f>IF(M56&gt;'Final Temp'!$I$13,N55+K$2,0)</f>
        <v>0</v>
      </c>
      <c r="O56" s="66">
        <f>IF(N56&gt;0,'Final Temp'!$I$13+(('Final Temp'!$I$17-'Final Temp'!$I$13)*(1-EXP(-N56/'Final Temp'!$I$9))),M56)</f>
        <v>54.167956150491257</v>
      </c>
      <c r="P56" s="66">
        <f>IF(N56=0,O56,'Final Temp'!$I$13)</f>
        <v>54.167956150491257</v>
      </c>
      <c r="Q56" s="66">
        <f t="shared" si="3"/>
        <v>54.167956150491257</v>
      </c>
      <c r="R56" s="66">
        <f>'Final Temp'!$D$13+(('Final Temp'!$I$17-'Final Temp'!$D$13)*(1-EXP(-L56/'Final Temp'!$I$9)))</f>
        <v>71.746702934951259</v>
      </c>
      <c r="S56" s="66">
        <f>IF('Final Temp'!$D$17&gt;='Final Temp'!$I$13,Calcs!R56,"")</f>
        <v>71.746702934951259</v>
      </c>
    </row>
    <row r="57" spans="2:19" x14ac:dyDescent="0.25">
      <c r="B57" s="65">
        <f t="shared" si="0"/>
        <v>100.7999999999999</v>
      </c>
      <c r="C57" s="66">
        <f>'Final Temp'!$D$13+(('Final Temp'!$D$17-'Final Temp'!$D$13)*(1-EXP(-B57/'Final Temp'!$D$9)))</f>
        <v>64.421625854427433</v>
      </c>
      <c r="D57" s="65">
        <f>IF(C57&gt;'Final Temp'!$I$13,D56+A$2,0)</f>
        <v>0</v>
      </c>
      <c r="E57" s="66">
        <f>IF(D57&gt;0,'Final Temp'!$I$13+(('Final Temp'!I$17-'Final Temp'!$I$13)*(1-EXP(-D57/'Final Temp'!I$9))),C57)</f>
        <v>64.421625854427433</v>
      </c>
      <c r="F57" s="66">
        <f>IF(D57=0,E57,'Final Temp'!$I$13)</f>
        <v>64.421625854427433</v>
      </c>
      <c r="G57" s="66">
        <f t="shared" si="1"/>
        <v>64.421625854427433</v>
      </c>
      <c r="H57" s="66">
        <f>'Final Temp'!D$13+(('Final Temp'!I$17-'Final Temp'!D$13)*(1-EXP(-B57/'Final Temp'!I$9)))</f>
        <v>90.341469620859016</v>
      </c>
      <c r="I57" s="66">
        <f>IF('Final Temp'!$D$17&gt;='Final Temp'!$I$13,Calcs!H57,"")</f>
        <v>90.341469620859016</v>
      </c>
      <c r="L57" s="65">
        <f t="shared" si="2"/>
        <v>56</v>
      </c>
      <c r="M57" s="66">
        <f>'Final Temp'!$D$13+(('Final Temp'!$D$17-'Final Temp'!$D$13)*(1-EXP(-L57/'Final Temp'!$D$9)))</f>
        <v>54.406047658773481</v>
      </c>
      <c r="N57" s="65">
        <f>IF(M57&gt;'Final Temp'!$I$13,N56+K$2,0)</f>
        <v>0</v>
      </c>
      <c r="O57" s="66">
        <f>IF(N57&gt;0,'Final Temp'!$I$13+(('Final Temp'!$I$17-'Final Temp'!$I$13)*(1-EXP(-N57/'Final Temp'!$I$9))),M57)</f>
        <v>54.406047658773481</v>
      </c>
      <c r="P57" s="66">
        <f>IF(N57=0,O57,'Final Temp'!$I$13)</f>
        <v>54.406047658773481</v>
      </c>
      <c r="Q57" s="66">
        <f t="shared" si="3"/>
        <v>54.406047658773481</v>
      </c>
      <c r="R57" s="66">
        <f>'Final Temp'!$D$13+(('Final Temp'!$I$17-'Final Temp'!$D$13)*(1-EXP(-L57/'Final Temp'!$I$9)))</f>
        <v>72.219042199454975</v>
      </c>
      <c r="S57" s="66">
        <f>IF('Final Temp'!$D$17&gt;='Final Temp'!$I$13,Calcs!R57,"")</f>
        <v>72.219042199454975</v>
      </c>
    </row>
    <row r="58" spans="2:19" x14ac:dyDescent="0.25">
      <c r="B58" s="65">
        <f t="shared" si="0"/>
        <v>102.59999999999989</v>
      </c>
      <c r="C58" s="66">
        <f>'Final Temp'!$D$13+(('Final Temp'!$D$17-'Final Temp'!$D$13)*(1-EXP(-B58/'Final Temp'!$D$9)))</f>
        <v>64.798574568061724</v>
      </c>
      <c r="D58" s="65">
        <f>IF(C58&gt;'Final Temp'!$I$13,D57+A$2,0)</f>
        <v>0</v>
      </c>
      <c r="E58" s="66">
        <f>IF(D58&gt;0,'Final Temp'!$I$13+(('Final Temp'!I$17-'Final Temp'!$I$13)*(1-EXP(-D58/'Final Temp'!I$9))),C58)</f>
        <v>64.798574568061724</v>
      </c>
      <c r="F58" s="66">
        <f>IF(D58=0,E58,'Final Temp'!$I$13)</f>
        <v>64.798574568061724</v>
      </c>
      <c r="G58" s="66">
        <f t="shared" si="1"/>
        <v>64.798574568061724</v>
      </c>
      <c r="H58" s="66">
        <f>'Final Temp'!D$13+(('Final Temp'!I$17-'Final Temp'!D$13)*(1-EXP(-B58/'Final Temp'!I$9)))</f>
        <v>90.958337792409338</v>
      </c>
      <c r="I58" s="66">
        <f>IF('Final Temp'!$D$17&gt;='Final Temp'!$I$13,Calcs!H58,"")</f>
        <v>90.958337792409338</v>
      </c>
      <c r="L58" s="65">
        <f t="shared" si="2"/>
        <v>57</v>
      </c>
      <c r="M58" s="66">
        <f>'Final Temp'!$D$13+(('Final Temp'!$D$17-'Final Temp'!$D$13)*(1-EXP(-L58/'Final Temp'!$D$9)))</f>
        <v>54.643478719467893</v>
      </c>
      <c r="N58" s="65">
        <f>IF(M58&gt;'Final Temp'!$I$13,N57+K$2,0)</f>
        <v>0</v>
      </c>
      <c r="O58" s="66">
        <f>IF(N58&gt;0,'Final Temp'!$I$13+(('Final Temp'!$I$17-'Final Temp'!$I$13)*(1-EXP(-N58/'Final Temp'!$I$9))),M58)</f>
        <v>54.643478719467893</v>
      </c>
      <c r="P58" s="66">
        <f>IF(N58=0,O58,'Final Temp'!$I$13)</f>
        <v>54.643478719467893</v>
      </c>
      <c r="Q58" s="66">
        <f t="shared" si="3"/>
        <v>54.643478719467893</v>
      </c>
      <c r="R58" s="66">
        <f>'Final Temp'!$D$13+(('Final Temp'!$I$17-'Final Temp'!$D$13)*(1-EXP(-L58/'Final Temp'!$I$9)))</f>
        <v>72.688112693212275</v>
      </c>
      <c r="S58" s="66">
        <f>IF('Final Temp'!$D$17&gt;='Final Temp'!$I$13,Calcs!R58,"")</f>
        <v>72.688112693212275</v>
      </c>
    </row>
    <row r="59" spans="2:19" x14ac:dyDescent="0.25">
      <c r="B59" s="65">
        <f t="shared" si="0"/>
        <v>104.39999999999989</v>
      </c>
      <c r="C59" s="66">
        <f>'Final Temp'!$D$13+(('Final Temp'!$D$17-'Final Temp'!$D$13)*(1-EXP(-B59/'Final Temp'!$D$9)))</f>
        <v>65.173643242143456</v>
      </c>
      <c r="D59" s="65">
        <f>IF(C59&gt;'Final Temp'!$I$13,D58+A$2,0)</f>
        <v>0</v>
      </c>
      <c r="E59" s="66">
        <f>IF(D59&gt;0,'Final Temp'!$I$13+(('Final Temp'!I$17-'Final Temp'!$I$13)*(1-EXP(-D59/'Final Temp'!I$9))),C59)</f>
        <v>65.173643242143456</v>
      </c>
      <c r="F59" s="66">
        <f>IF(D59=0,E59,'Final Temp'!$I$13)</f>
        <v>65.173643242143456</v>
      </c>
      <c r="G59" s="66">
        <f t="shared" si="1"/>
        <v>65.173643242143456</v>
      </c>
      <c r="H59" s="66">
        <f>'Final Temp'!D$13+(('Final Temp'!I$17-'Final Temp'!D$13)*(1-EXP(-B59/'Final Temp'!I$9)))</f>
        <v>91.567543104463724</v>
      </c>
      <c r="I59" s="66">
        <f>IF('Final Temp'!$D$17&gt;='Final Temp'!$I$13,Calcs!H59,"")</f>
        <v>91.567543104463724</v>
      </c>
      <c r="L59" s="65">
        <f t="shared" si="2"/>
        <v>58</v>
      </c>
      <c r="M59" s="66">
        <f>'Final Temp'!$D$13+(('Final Temp'!$D$17-'Final Temp'!$D$13)*(1-EXP(-L59/'Final Temp'!$D$9)))</f>
        <v>54.880251164605497</v>
      </c>
      <c r="N59" s="65">
        <f>IF(M59&gt;'Final Temp'!$I$13,N58+K$2,0)</f>
        <v>0</v>
      </c>
      <c r="O59" s="66">
        <f>IF(N59&gt;0,'Final Temp'!$I$13+(('Final Temp'!$I$17-'Final Temp'!$I$13)*(1-EXP(-N59/'Final Temp'!$I$9))),M59)</f>
        <v>54.880251164605497</v>
      </c>
      <c r="P59" s="66">
        <f>IF(N59=0,O59,'Final Temp'!$I$13)</f>
        <v>54.880251164605497</v>
      </c>
      <c r="Q59" s="66">
        <f t="shared" si="3"/>
        <v>54.880251164605497</v>
      </c>
      <c r="R59" s="66">
        <f>'Final Temp'!$D$13+(('Final Temp'!$I$17-'Final Temp'!$D$13)*(1-EXP(-L59/'Final Temp'!$I$9)))</f>
        <v>73.153937037383429</v>
      </c>
      <c r="S59" s="66">
        <f>IF('Final Temp'!$D$17&gt;='Final Temp'!$I$13,Calcs!R59,"")</f>
        <v>73.153937037383429</v>
      </c>
    </row>
    <row r="60" spans="2:19" x14ac:dyDescent="0.25">
      <c r="B60" s="65">
        <f t="shared" si="0"/>
        <v>106.19999999999989</v>
      </c>
      <c r="C60" s="66">
        <f>'Final Temp'!$D$13+(('Final Temp'!$D$17-'Final Temp'!$D$13)*(1-EXP(-B60/'Final Temp'!$D$9)))</f>
        <v>65.546841253409042</v>
      </c>
      <c r="D60" s="65">
        <f>IF(C60&gt;'Final Temp'!$I$13,D59+A$2,0)</f>
        <v>0</v>
      </c>
      <c r="E60" s="66">
        <f>IF(D60&gt;0,'Final Temp'!$I$13+(('Final Temp'!I$17-'Final Temp'!$I$13)*(1-EXP(-D60/'Final Temp'!I$9))),C60)</f>
        <v>65.546841253409042</v>
      </c>
      <c r="F60" s="66">
        <f>IF(D60=0,E60,'Final Temp'!$I$13)</f>
        <v>65.546841253409042</v>
      </c>
      <c r="G60" s="66">
        <f t="shared" si="1"/>
        <v>65.546841253409042</v>
      </c>
      <c r="H60" s="66">
        <f>'Final Temp'!D$13+(('Final Temp'!I$17-'Final Temp'!D$13)*(1-EXP(-B60/'Final Temp'!I$9)))</f>
        <v>92.169180746591564</v>
      </c>
      <c r="I60" s="66">
        <f>IF('Final Temp'!$D$17&gt;='Final Temp'!$I$13,Calcs!H60,"")</f>
        <v>92.169180746591564</v>
      </c>
      <c r="L60" s="65">
        <f t="shared" si="2"/>
        <v>59</v>
      </c>
      <c r="M60" s="66">
        <f>'Final Temp'!$D$13+(('Final Temp'!$D$17-'Final Temp'!$D$13)*(1-EXP(-L60/'Final Temp'!$D$9)))</f>
        <v>55.116366821135308</v>
      </c>
      <c r="N60" s="65">
        <f>IF(M60&gt;'Final Temp'!$I$13,N59+K$2,0)</f>
        <v>0</v>
      </c>
      <c r="O60" s="66">
        <f>IF(N60&gt;0,'Final Temp'!$I$13+(('Final Temp'!$I$17-'Final Temp'!$I$13)*(1-EXP(-N60/'Final Temp'!$I$9))),M60)</f>
        <v>55.116366821135308</v>
      </c>
      <c r="P60" s="66">
        <f>IF(N60=0,O60,'Final Temp'!$I$13)</f>
        <v>55.116366821135308</v>
      </c>
      <c r="Q60" s="66">
        <f t="shared" si="3"/>
        <v>55.116366821135308</v>
      </c>
      <c r="R60" s="66">
        <f>'Final Temp'!$D$13+(('Final Temp'!$I$17-'Final Temp'!$D$13)*(1-EXP(-L60/'Final Temp'!$I$9)))</f>
        <v>73.616537696581474</v>
      </c>
      <c r="S60" s="66">
        <f>IF('Final Temp'!$D$17&gt;='Final Temp'!$I$13,Calcs!R60,"")</f>
        <v>73.616537696581474</v>
      </c>
    </row>
    <row r="61" spans="2:19" x14ac:dyDescent="0.25">
      <c r="B61" s="65">
        <f t="shared" si="0"/>
        <v>107.99999999999989</v>
      </c>
      <c r="C61" s="66">
        <f>'Final Temp'!$D$13+(('Final Temp'!$D$17-'Final Temp'!$D$13)*(1-EXP(-B61/'Final Temp'!$D$9)))</f>
        <v>65.918177931828183</v>
      </c>
      <c r="D61" s="65">
        <f>IF(C61&gt;'Final Temp'!$I$13,D60+A$2,0)</f>
        <v>0</v>
      </c>
      <c r="E61" s="66">
        <f>IF(D61&gt;0,'Final Temp'!$I$13+(('Final Temp'!I$17-'Final Temp'!$I$13)*(1-EXP(-D61/'Final Temp'!I$9))),C61)</f>
        <v>65.918177931828183</v>
      </c>
      <c r="F61" s="66">
        <f>IF(D61=0,E61,'Final Temp'!$I$13)</f>
        <v>65.918177931828183</v>
      </c>
      <c r="G61" s="66">
        <f t="shared" si="1"/>
        <v>65.918177931828183</v>
      </c>
      <c r="H61" s="66">
        <f>'Final Temp'!D$13+(('Final Temp'!I$17-'Final Temp'!D$13)*(1-EXP(-B61/'Final Temp'!I$9)))</f>
        <v>92.763344725898492</v>
      </c>
      <c r="I61" s="66">
        <f>IF('Final Temp'!$D$17&gt;='Final Temp'!$I$13,Calcs!H61,"")</f>
        <v>92.763344725898492</v>
      </c>
      <c r="L61" s="65">
        <f t="shared" si="2"/>
        <v>60</v>
      </c>
      <c r="M61" s="66">
        <f>'Final Temp'!$D$13+(('Final Temp'!$D$17-'Final Temp'!$D$13)*(1-EXP(-L61/'Final Temp'!$D$9)))</f>
        <v>55.351827510938591</v>
      </c>
      <c r="N61" s="65">
        <f>IF(M61&gt;'Final Temp'!$I$13,N60+K$2,0)</f>
        <v>0</v>
      </c>
      <c r="O61" s="66">
        <f>IF(N61&gt;0,'Final Temp'!$I$13+(('Final Temp'!$I$17-'Final Temp'!$I$13)*(1-EXP(-N61/'Final Temp'!$I$9))),M61)</f>
        <v>55.351827510938591</v>
      </c>
      <c r="P61" s="66">
        <f>IF(N61=0,O61,'Final Temp'!$I$13)</f>
        <v>55.351827510938591</v>
      </c>
      <c r="Q61" s="66">
        <f t="shared" si="3"/>
        <v>55.351827510938591</v>
      </c>
      <c r="R61" s="66">
        <f>'Final Temp'!$D$13+(('Final Temp'!$I$17-'Final Temp'!$D$13)*(1-EXP(-L61/'Final Temp'!$I$9)))</f>
        <v>74.075936979955628</v>
      </c>
      <c r="S61" s="66">
        <f>IF('Final Temp'!$D$17&gt;='Final Temp'!$I$13,Calcs!R61,"")</f>
        <v>74.075936979955628</v>
      </c>
    </row>
    <row r="62" spans="2:19" x14ac:dyDescent="0.25">
      <c r="B62" s="65">
        <f t="shared" si="0"/>
        <v>109.79999999999988</v>
      </c>
      <c r="C62" s="66">
        <f>'Final Temp'!$D$13+(('Final Temp'!$D$17-'Final Temp'!$D$13)*(1-EXP(-B62/'Final Temp'!$D$9)))</f>
        <v>66.287662560837191</v>
      </c>
      <c r="D62" s="65">
        <f>IF(C62&gt;'Final Temp'!$I$13,D61+A$2,0)</f>
        <v>0</v>
      </c>
      <c r="E62" s="66">
        <f>IF(D62&gt;0,'Final Temp'!$I$13+(('Final Temp'!I$17-'Final Temp'!$I$13)*(1-EXP(-D62/'Final Temp'!I$9))),C62)</f>
        <v>66.287662560837191</v>
      </c>
      <c r="F62" s="66">
        <f>IF(D62=0,E62,'Final Temp'!$I$13)</f>
        <v>66.287662560837191</v>
      </c>
      <c r="G62" s="66">
        <f t="shared" si="1"/>
        <v>66.287662560837191</v>
      </c>
      <c r="H62" s="66">
        <f>'Final Temp'!D$13+(('Final Temp'!I$17-'Final Temp'!D$13)*(1-EXP(-B62/'Final Temp'!I$9)))</f>
        <v>93.350127881715125</v>
      </c>
      <c r="I62" s="66">
        <f>IF('Final Temp'!$D$17&gt;='Final Temp'!$I$13,Calcs!H62,"")</f>
        <v>93.350127881715125</v>
      </c>
      <c r="L62" s="65">
        <f t="shared" si="2"/>
        <v>61</v>
      </c>
      <c r="M62" s="66">
        <f>'Final Temp'!$D$13+(('Final Temp'!$D$17-'Final Temp'!$D$13)*(1-EXP(-L62/'Final Temp'!$D$9)))</f>
        <v>55.586635050842816</v>
      </c>
      <c r="N62" s="65">
        <f>IF(M62&gt;'Final Temp'!$I$13,N61+K$2,0)</f>
        <v>0</v>
      </c>
      <c r="O62" s="66">
        <f>IF(N62&gt;0,'Final Temp'!$I$13+(('Final Temp'!$I$17-'Final Temp'!$I$13)*(1-EXP(-N62/'Final Temp'!$I$9))),M62)</f>
        <v>55.586635050842816</v>
      </c>
      <c r="P62" s="66">
        <f>IF(N62=0,O62,'Final Temp'!$I$13)</f>
        <v>55.586635050842816</v>
      </c>
      <c r="Q62" s="66">
        <f t="shared" si="3"/>
        <v>55.586635050842816</v>
      </c>
      <c r="R62" s="66">
        <f>'Final Temp'!$D$13+(('Final Temp'!$I$17-'Final Temp'!$D$13)*(1-EXP(-L62/'Final Temp'!$I$9)))</f>
        <v>74.532157042267158</v>
      </c>
      <c r="S62" s="66">
        <f>IF('Final Temp'!$D$17&gt;='Final Temp'!$I$13,Calcs!R62,"")</f>
        <v>74.532157042267158</v>
      </c>
    </row>
    <row r="63" spans="2:19" x14ac:dyDescent="0.25">
      <c r="B63" s="65">
        <f t="shared" si="0"/>
        <v>111.59999999999988</v>
      </c>
      <c r="C63" s="66">
        <f>'Final Temp'!$D$13+(('Final Temp'!$D$17-'Final Temp'!$D$13)*(1-EXP(-B63/'Final Temp'!$D$9)))</f>
        <v>66.655304377571056</v>
      </c>
      <c r="D63" s="65">
        <f>IF(C63&gt;'Final Temp'!$I$13,D62+A$2,0)</f>
        <v>0</v>
      </c>
      <c r="E63" s="66">
        <f>IF(D63&gt;0,'Final Temp'!$I$13+(('Final Temp'!I$17-'Final Temp'!$I$13)*(1-EXP(-D63/'Final Temp'!I$9))),C63)</f>
        <v>66.655304377571056</v>
      </c>
      <c r="F63" s="66">
        <f>IF(D63=0,E63,'Final Temp'!$I$13)</f>
        <v>66.655304377571056</v>
      </c>
      <c r="G63" s="66">
        <f t="shared" si="1"/>
        <v>66.655304377571056</v>
      </c>
      <c r="H63" s="66">
        <f>'Final Temp'!D$13+(('Final Temp'!I$17-'Final Temp'!D$13)*(1-EXP(-B63/'Final Temp'!I$9)))</f>
        <v>93.929621900103371</v>
      </c>
      <c r="I63" s="66">
        <f>IF('Final Temp'!$D$17&gt;='Final Temp'!$I$13,Calcs!H63,"")</f>
        <v>93.929621900103371</v>
      </c>
      <c r="L63" s="65">
        <f t="shared" si="2"/>
        <v>62</v>
      </c>
      <c r="M63" s="66">
        <f>'Final Temp'!$D$13+(('Final Temp'!$D$17-'Final Temp'!$D$13)*(1-EXP(-L63/'Final Temp'!$D$9)))</f>
        <v>55.820791252635715</v>
      </c>
      <c r="N63" s="65">
        <f>IF(M63&gt;'Final Temp'!$I$13,N62+K$2,0)</f>
        <v>0</v>
      </c>
      <c r="O63" s="66">
        <f>IF(N63&gt;0,'Final Temp'!$I$13+(('Final Temp'!$I$17-'Final Temp'!$I$13)*(1-EXP(-N63/'Final Temp'!$I$9))),M63)</f>
        <v>55.820791252635715</v>
      </c>
      <c r="P63" s="66">
        <f>IF(N63=0,O63,'Final Temp'!$I$13)</f>
        <v>55.820791252635715</v>
      </c>
      <c r="Q63" s="66">
        <f t="shared" si="3"/>
        <v>55.820791252635715</v>
      </c>
      <c r="R63" s="66">
        <f>'Final Temp'!$D$13+(('Final Temp'!$I$17-'Final Temp'!$D$13)*(1-EXP(-L63/'Final Temp'!$I$9)))</f>
        <v>74.985219884957814</v>
      </c>
      <c r="S63" s="66">
        <f>IF('Final Temp'!$D$17&gt;='Final Temp'!$I$13,Calcs!R63,"")</f>
        <v>74.985219884957814</v>
      </c>
    </row>
    <row r="64" spans="2:19" x14ac:dyDescent="0.25">
      <c r="B64" s="65">
        <f t="shared" si="0"/>
        <v>113.39999999999988</v>
      </c>
      <c r="C64" s="66">
        <f>'Final Temp'!$D$13+(('Final Temp'!$D$17-'Final Temp'!$D$13)*(1-EXP(-B64/'Final Temp'!$D$9)))</f>
        <v>67.0211125730943</v>
      </c>
      <c r="D64" s="65">
        <f>IF(C64&gt;'Final Temp'!$I$13,D63+A$2,0)</f>
        <v>0</v>
      </c>
      <c r="E64" s="66">
        <f>IF(D64&gt;0,'Final Temp'!$I$13+(('Final Temp'!I$17-'Final Temp'!$I$13)*(1-EXP(-D64/'Final Temp'!I$9))),C64)</f>
        <v>67.0211125730943</v>
      </c>
      <c r="F64" s="66">
        <f>IF(D64=0,E64,'Final Temp'!$I$13)</f>
        <v>67.0211125730943</v>
      </c>
      <c r="G64" s="66">
        <f t="shared" si="1"/>
        <v>67.0211125730943</v>
      </c>
      <c r="H64" s="66">
        <f>'Final Temp'!D$13+(('Final Temp'!I$17-'Final Temp'!D$13)*(1-EXP(-B64/'Final Temp'!I$9)))</f>
        <v>94.501917328182614</v>
      </c>
      <c r="I64" s="66">
        <f>IF('Final Temp'!$D$17&gt;='Final Temp'!$I$13,Calcs!H64,"")</f>
        <v>94.501917328182614</v>
      </c>
      <c r="L64" s="65">
        <f t="shared" si="2"/>
        <v>63</v>
      </c>
      <c r="M64" s="66">
        <f>'Final Temp'!$D$13+(('Final Temp'!$D$17-'Final Temp'!$D$13)*(1-EXP(-L64/'Final Temp'!$D$9)))</f>
        <v>56.054297923079261</v>
      </c>
      <c r="N64" s="65">
        <f>IF(M64&gt;'Final Temp'!$I$13,N63+K$2,0)</f>
        <v>0</v>
      </c>
      <c r="O64" s="66">
        <f>IF(N64&gt;0,'Final Temp'!$I$13+(('Final Temp'!$I$17-'Final Temp'!$I$13)*(1-EXP(-N64/'Final Temp'!$I$9))),M64)</f>
        <v>56.054297923079261</v>
      </c>
      <c r="P64" s="66">
        <f>IF(N64=0,O64,'Final Temp'!$I$13)</f>
        <v>56.054297923079261</v>
      </c>
      <c r="Q64" s="66">
        <f t="shared" si="3"/>
        <v>56.054297923079261</v>
      </c>
      <c r="R64" s="66">
        <f>'Final Temp'!$D$13+(('Final Temp'!$I$17-'Final Temp'!$D$13)*(1-EXP(-L64/'Final Temp'!$I$9)))</f>
        <v>75.435147357210795</v>
      </c>
      <c r="S64" s="66">
        <f>IF('Final Temp'!$D$17&gt;='Final Temp'!$I$13,Calcs!R64,"")</f>
        <v>75.435147357210795</v>
      </c>
    </row>
    <row r="65" spans="2:19" x14ac:dyDescent="0.25">
      <c r="B65" s="65">
        <f t="shared" si="0"/>
        <v>115.19999999999987</v>
      </c>
      <c r="C65" s="66">
        <f>'Final Temp'!$D$13+(('Final Temp'!$D$17-'Final Temp'!$D$13)*(1-EXP(-B65/'Final Temp'!$D$9)))</f>
        <v>67.385096292630891</v>
      </c>
      <c r="D65" s="65">
        <f>IF(C65&gt;'Final Temp'!$I$13,D64+A$2,0)</f>
        <v>0</v>
      </c>
      <c r="E65" s="66">
        <f>IF(D65&gt;0,'Final Temp'!$I$13+(('Final Temp'!I$17-'Final Temp'!$I$13)*(1-EXP(-D65/'Final Temp'!I$9))),C65)</f>
        <v>67.385096292630891</v>
      </c>
      <c r="F65" s="66">
        <f>IF(D65=0,E65,'Final Temp'!$I$13)</f>
        <v>67.385096292630891</v>
      </c>
      <c r="G65" s="66">
        <f t="shared" si="1"/>
        <v>67.385096292630891</v>
      </c>
      <c r="H65" s="66">
        <f>'Final Temp'!D$13+(('Final Temp'!I$17-'Final Temp'!D$13)*(1-EXP(-B65/'Final Temp'!I$9)))</f>
        <v>95.067103588277803</v>
      </c>
      <c r="I65" s="66">
        <f>IF('Final Temp'!$D$17&gt;='Final Temp'!$I$13,Calcs!H65,"")</f>
        <v>95.067103588277803</v>
      </c>
      <c r="L65" s="65">
        <f t="shared" si="2"/>
        <v>64</v>
      </c>
      <c r="M65" s="66">
        <f>'Final Temp'!$D$13+(('Final Temp'!$D$17-'Final Temp'!$D$13)*(1-EXP(-L65/'Final Temp'!$D$9)))</f>
        <v>56.287156863923634</v>
      </c>
      <c r="N65" s="65">
        <f>IF(M65&gt;'Final Temp'!$I$13,N64+K$2,0)</f>
        <v>0</v>
      </c>
      <c r="O65" s="66">
        <f>IF(N65&gt;0,'Final Temp'!$I$13+(('Final Temp'!$I$17-'Final Temp'!$I$13)*(1-EXP(-N65/'Final Temp'!$I$9))),M65)</f>
        <v>56.287156863923634</v>
      </c>
      <c r="P65" s="66">
        <f>IF(N65=0,O65,'Final Temp'!$I$13)</f>
        <v>56.287156863923634</v>
      </c>
      <c r="Q65" s="66">
        <f t="shared" si="3"/>
        <v>56.287156863923634</v>
      </c>
      <c r="R65" s="66">
        <f>'Final Temp'!$D$13+(('Final Temp'!$I$17-'Final Temp'!$D$13)*(1-EXP(-L65/'Final Temp'!$I$9)))</f>
        <v>75.88196115700454</v>
      </c>
      <c r="S65" s="66">
        <f>IF('Final Temp'!$D$17&gt;='Final Temp'!$I$13,Calcs!R65,"")</f>
        <v>75.88196115700454</v>
      </c>
    </row>
    <row r="66" spans="2:19" x14ac:dyDescent="0.25">
      <c r="B66" s="65">
        <f t="shared" si="0"/>
        <v>116.99999999999987</v>
      </c>
      <c r="C66" s="66">
        <f>'Final Temp'!$D$13+(('Final Temp'!$D$17-'Final Temp'!$D$13)*(1-EXP(-B66/'Final Temp'!$D$9)))</f>
        <v>67.74726463579276</v>
      </c>
      <c r="D66" s="65">
        <f>IF(C66&gt;'Final Temp'!$I$13,D65+A$2,0)</f>
        <v>0</v>
      </c>
      <c r="E66" s="66">
        <f>IF(D66&gt;0,'Final Temp'!$I$13+(('Final Temp'!I$17-'Final Temp'!$I$13)*(1-EXP(-D66/'Final Temp'!I$9))),C66)</f>
        <v>67.74726463579276</v>
      </c>
      <c r="F66" s="66">
        <f>IF(D66=0,E66,'Final Temp'!$I$13)</f>
        <v>67.74726463579276</v>
      </c>
      <c r="G66" s="66">
        <f t="shared" ref="G66:G129" si="4">IF(E66&gt;F66,E66,F66)</f>
        <v>67.74726463579276</v>
      </c>
      <c r="H66" s="66">
        <f>'Final Temp'!D$13+(('Final Temp'!I$17-'Final Temp'!D$13)*(1-EXP(-B66/'Final Temp'!I$9)))</f>
        <v>95.625268991891971</v>
      </c>
      <c r="I66" s="66">
        <f>IF('Final Temp'!$D$17&gt;='Final Temp'!$I$13,Calcs!H66,"")</f>
        <v>95.625268991891971</v>
      </c>
      <c r="L66" s="65">
        <f t="shared" si="2"/>
        <v>65</v>
      </c>
      <c r="M66" s="66">
        <f>'Final Temp'!$D$13+(('Final Temp'!$D$17-'Final Temp'!$D$13)*(1-EXP(-L66/'Final Temp'!$D$9)))</f>
        <v>56.519369871921064</v>
      </c>
      <c r="N66" s="65">
        <f>IF(M66&gt;'Final Temp'!$I$13,N65+K$2,0)</f>
        <v>0</v>
      </c>
      <c r="O66" s="66">
        <f>IF(N66&gt;0,'Final Temp'!$I$13+(('Final Temp'!$I$17-'Final Temp'!$I$13)*(1-EXP(-N66/'Final Temp'!$I$9))),M66)</f>
        <v>56.519369871921064</v>
      </c>
      <c r="P66" s="66">
        <f>IF(N66=0,O66,'Final Temp'!$I$13)</f>
        <v>56.519369871921064</v>
      </c>
      <c r="Q66" s="66">
        <f t="shared" si="3"/>
        <v>56.519369871921064</v>
      </c>
      <c r="R66" s="66">
        <f>'Final Temp'!$D$13+(('Final Temp'!$I$17-'Final Temp'!$D$13)*(1-EXP(-L66/'Final Temp'!$I$9)))</f>
        <v>76.325682832159046</v>
      </c>
      <c r="S66" s="66">
        <f>IF('Final Temp'!$D$17&gt;='Final Temp'!$I$13,Calcs!R66,"")</f>
        <v>76.325682832159046</v>
      </c>
    </row>
    <row r="67" spans="2:19" x14ac:dyDescent="0.25">
      <c r="B67" s="65">
        <f t="shared" ref="B67:B130" si="5">B66+A$2</f>
        <v>118.79999999999987</v>
      </c>
      <c r="C67" s="66">
        <f>'Final Temp'!$D$13+(('Final Temp'!$D$17-'Final Temp'!$D$13)*(1-EXP(-B67/'Final Temp'!$D$9)))</f>
        <v>68.107626656807355</v>
      </c>
      <c r="D67" s="65">
        <f>IF(C67&gt;'Final Temp'!$I$13,D66+A$2,0)</f>
        <v>0</v>
      </c>
      <c r="E67" s="66">
        <f>IF(D67&gt;0,'Final Temp'!$I$13+(('Final Temp'!I$17-'Final Temp'!$I$13)*(1-EXP(-D67/'Final Temp'!I$9))),C67)</f>
        <v>68.107626656807355</v>
      </c>
      <c r="F67" s="66">
        <f>IF(D67=0,E67,'Final Temp'!$I$13)</f>
        <v>68.107626656807355</v>
      </c>
      <c r="G67" s="66">
        <f t="shared" si="4"/>
        <v>68.107626656807355</v>
      </c>
      <c r="H67" s="66">
        <f>'Final Temp'!D$13+(('Final Temp'!I$17-'Final Temp'!D$13)*(1-EXP(-B67/'Final Temp'!I$9)))</f>
        <v>96.176500753505053</v>
      </c>
      <c r="I67" s="66">
        <f>IF('Final Temp'!$D$17&gt;='Final Temp'!$I$13,Calcs!H67,"")</f>
        <v>96.176500753505053</v>
      </c>
      <c r="L67" s="65">
        <f t="shared" ref="L67:L130" si="6">L66+K$2</f>
        <v>66</v>
      </c>
      <c r="M67" s="66">
        <f>'Final Temp'!$D$13+(('Final Temp'!$D$17-'Final Temp'!$D$13)*(1-EXP(-L67/'Final Temp'!$D$9)))</f>
        <v>56.750938738839729</v>
      </c>
      <c r="N67" s="65">
        <f>IF(M67&gt;'Final Temp'!$I$13,N66+K$2,0)</f>
        <v>0</v>
      </c>
      <c r="O67" s="66">
        <f>IF(N67&gt;0,'Final Temp'!$I$13+(('Final Temp'!$I$17-'Final Temp'!$I$13)*(1-EXP(-N67/'Final Temp'!$I$9))),M67)</f>
        <v>56.750938738839729</v>
      </c>
      <c r="P67" s="66">
        <f>IF(N67=0,O67,'Final Temp'!$I$13)</f>
        <v>56.750938738839729</v>
      </c>
      <c r="Q67" s="66">
        <f t="shared" ref="Q67:Q130" si="7">IF(O67&gt;P67,O67,P67)</f>
        <v>56.750938738839729</v>
      </c>
      <c r="R67" s="66">
        <f>'Final Temp'!$D$13+(('Final Temp'!$I$17-'Final Temp'!$D$13)*(1-EXP(-L67/'Final Temp'!$I$9)))</f>
        <v>76.766333781375025</v>
      </c>
      <c r="S67" s="66">
        <f>IF('Final Temp'!$D$17&gt;='Final Temp'!$I$13,Calcs!R67,"")</f>
        <v>76.766333781375025</v>
      </c>
    </row>
    <row r="68" spans="2:19" x14ac:dyDescent="0.25">
      <c r="B68" s="65">
        <f t="shared" si="5"/>
        <v>120.59999999999987</v>
      </c>
      <c r="C68" s="66">
        <f>'Final Temp'!$D$13+(('Final Temp'!$D$17-'Final Temp'!$D$13)*(1-EXP(-B68/'Final Temp'!$D$9)))</f>
        <v>68.466191364743977</v>
      </c>
      <c r="D68" s="65">
        <f>IF(C68&gt;'Final Temp'!$I$13,D67+A$2,0)</f>
        <v>0</v>
      </c>
      <c r="E68" s="66">
        <f>IF(D68&gt;0,'Final Temp'!$I$13+(('Final Temp'!I$17-'Final Temp'!$I$13)*(1-EXP(-D68/'Final Temp'!I$9))),C68)</f>
        <v>68.466191364743977</v>
      </c>
      <c r="F68" s="66">
        <f>IF(D68=0,E68,'Final Temp'!$I$13)</f>
        <v>68.466191364743977</v>
      </c>
      <c r="G68" s="66">
        <f t="shared" si="4"/>
        <v>68.466191364743977</v>
      </c>
      <c r="H68" s="66">
        <f>'Final Temp'!D$13+(('Final Temp'!I$17-'Final Temp'!D$13)*(1-EXP(-B68/'Final Temp'!I$9)))</f>
        <v>96.720885004201222</v>
      </c>
      <c r="I68" s="66">
        <f>IF('Final Temp'!$D$17&gt;='Final Temp'!$I$13,Calcs!H68,"")</f>
        <v>96.720885004201222</v>
      </c>
      <c r="L68" s="65">
        <f t="shared" si="6"/>
        <v>67</v>
      </c>
      <c r="M68" s="66">
        <f>'Final Temp'!$D$13+(('Final Temp'!$D$17-'Final Temp'!$D$13)*(1-EXP(-L68/'Final Temp'!$D$9)))</f>
        <v>56.981865251477615</v>
      </c>
      <c r="N68" s="65">
        <f>IF(M68&gt;'Final Temp'!$I$13,N67+K$2,0)</f>
        <v>0</v>
      </c>
      <c r="O68" s="66">
        <f>IF(N68&gt;0,'Final Temp'!$I$13+(('Final Temp'!$I$17-'Final Temp'!$I$13)*(1-EXP(-N68/'Final Temp'!$I$9))),M68)</f>
        <v>56.981865251477615</v>
      </c>
      <c r="P68" s="66">
        <f>IF(N68=0,O68,'Final Temp'!$I$13)</f>
        <v>56.981865251477615</v>
      </c>
      <c r="Q68" s="66">
        <f t="shared" si="7"/>
        <v>56.981865251477615</v>
      </c>
      <c r="R68" s="66">
        <f>'Final Temp'!$D$13+(('Final Temp'!$I$17-'Final Temp'!$D$13)*(1-EXP(-L68/'Final Temp'!$I$9)))</f>
        <v>77.203935255265918</v>
      </c>
      <c r="S68" s="66">
        <f>IF('Final Temp'!$D$17&gt;='Final Temp'!$I$13,Calcs!R68,"")</f>
        <v>77.203935255265918</v>
      </c>
    </row>
    <row r="69" spans="2:19" x14ac:dyDescent="0.25">
      <c r="B69" s="65">
        <f t="shared" si="5"/>
        <v>122.39999999999986</v>
      </c>
      <c r="C69" s="66">
        <f>'Final Temp'!$D$13+(('Final Temp'!$D$17-'Final Temp'!$D$13)*(1-EXP(-B69/'Final Temp'!$D$9)))</f>
        <v>68.822967723738998</v>
      </c>
      <c r="D69" s="65">
        <f>IF(C69&gt;'Final Temp'!$I$13,D68+A$2,0)</f>
        <v>0</v>
      </c>
      <c r="E69" s="66">
        <f>IF(D69&gt;0,'Final Temp'!$I$13+(('Final Temp'!I$17-'Final Temp'!$I$13)*(1-EXP(-D69/'Final Temp'!I$9))),C69)</f>
        <v>68.822967723738998</v>
      </c>
      <c r="F69" s="66">
        <f>IF(D69=0,E69,'Final Temp'!$I$13)</f>
        <v>68.822967723738998</v>
      </c>
      <c r="G69" s="66">
        <f t="shared" si="4"/>
        <v>68.822967723738998</v>
      </c>
      <c r="H69" s="66">
        <f>'Final Temp'!D$13+(('Final Temp'!I$17-'Final Temp'!D$13)*(1-EXP(-B69/'Final Temp'!I$9)))</f>
        <v>97.258506805127297</v>
      </c>
      <c r="I69" s="66">
        <f>IF('Final Temp'!$D$17&gt;='Final Temp'!$I$13,Calcs!H69,"")</f>
        <v>97.258506805127297</v>
      </c>
      <c r="L69" s="65">
        <f t="shared" si="6"/>
        <v>68</v>
      </c>
      <c r="M69" s="66">
        <f>'Final Temp'!$D$13+(('Final Temp'!$D$17-'Final Temp'!$D$13)*(1-EXP(-L69/'Final Temp'!$D$9)))</f>
        <v>57.212151191676213</v>
      </c>
      <c r="N69" s="65">
        <f>IF(M69&gt;'Final Temp'!$I$13,N68+K$2,0)</f>
        <v>0</v>
      </c>
      <c r="O69" s="66">
        <f>IF(N69&gt;0,'Final Temp'!$I$13+(('Final Temp'!$I$17-'Final Temp'!$I$13)*(1-EXP(-N69/'Final Temp'!$I$9))),M69)</f>
        <v>57.212151191676213</v>
      </c>
      <c r="P69" s="66">
        <f>IF(N69=0,O69,'Final Temp'!$I$13)</f>
        <v>57.212151191676213</v>
      </c>
      <c r="Q69" s="66">
        <f t="shared" si="7"/>
        <v>57.212151191676213</v>
      </c>
      <c r="R69" s="66">
        <f>'Final Temp'!$D$13+(('Final Temp'!$I$17-'Final Temp'!$D$13)*(1-EXP(-L69/'Final Temp'!$I$9)))</f>
        <v>77.638508357382676</v>
      </c>
      <c r="S69" s="66">
        <f>IF('Final Temp'!$D$17&gt;='Final Temp'!$I$13,Calcs!R69,"")</f>
        <v>77.638508357382676</v>
      </c>
    </row>
    <row r="70" spans="2:19" x14ac:dyDescent="0.25">
      <c r="B70" s="65">
        <f t="shared" si="5"/>
        <v>124.19999999999986</v>
      </c>
      <c r="C70" s="66">
        <f>'Final Temp'!$D$13+(('Final Temp'!$D$17-'Final Temp'!$D$13)*(1-EXP(-B70/'Final Temp'!$D$9)))</f>
        <v>69.177964653219988</v>
      </c>
      <c r="D70" s="65">
        <f>IF(C70&gt;'Final Temp'!$I$13,D69+A$2,0)</f>
        <v>0</v>
      </c>
      <c r="E70" s="66">
        <f>IF(D70&gt;0,'Final Temp'!$I$13+(('Final Temp'!I$17-'Final Temp'!$I$13)*(1-EXP(-D70/'Final Temp'!I$9))),C70)</f>
        <v>69.177964653219988</v>
      </c>
      <c r="F70" s="66">
        <f>IF(D70=0,E70,'Final Temp'!$I$13)</f>
        <v>69.177964653219988</v>
      </c>
      <c r="G70" s="66">
        <f t="shared" si="4"/>
        <v>69.177964653219988</v>
      </c>
      <c r="H70" s="66">
        <f>'Final Temp'!D$13+(('Final Temp'!I$17-'Final Temp'!D$13)*(1-EXP(-B70/'Final Temp'!I$9)))</f>
        <v>97.789450160783403</v>
      </c>
      <c r="I70" s="66">
        <f>IF('Final Temp'!$D$17&gt;='Final Temp'!$I$13,Calcs!H70,"")</f>
        <v>97.789450160783403</v>
      </c>
      <c r="L70" s="65">
        <f t="shared" si="6"/>
        <v>69</v>
      </c>
      <c r="M70" s="66">
        <f>'Final Temp'!$D$13+(('Final Temp'!$D$17-'Final Temp'!$D$13)*(1-EXP(-L70/'Final Temp'!$D$9)))</f>
        <v>57.441798336334386</v>
      </c>
      <c r="N70" s="65">
        <f>IF(M70&gt;'Final Temp'!$I$13,N69+K$2,0)</f>
        <v>0</v>
      </c>
      <c r="O70" s="66">
        <f>IF(N70&gt;0,'Final Temp'!$I$13+(('Final Temp'!$I$17-'Final Temp'!$I$13)*(1-EXP(-N70/'Final Temp'!$I$9))),M70)</f>
        <v>57.441798336334386</v>
      </c>
      <c r="P70" s="66">
        <f>IF(N70=0,O70,'Final Temp'!$I$13)</f>
        <v>57.441798336334386</v>
      </c>
      <c r="Q70" s="66">
        <f t="shared" si="7"/>
        <v>57.441798336334386</v>
      </c>
      <c r="R70" s="66">
        <f>'Final Temp'!$D$13+(('Final Temp'!$I$17-'Final Temp'!$D$13)*(1-EXP(-L70/'Final Temp'!$I$9)))</f>
        <v>78.070074045231507</v>
      </c>
      <c r="S70" s="66">
        <f>IF('Final Temp'!$D$17&gt;='Final Temp'!$I$13,Calcs!R70,"")</f>
        <v>78.070074045231507</v>
      </c>
    </row>
    <row r="71" spans="2:19" x14ac:dyDescent="0.25">
      <c r="B71" s="65">
        <f t="shared" si="5"/>
        <v>125.99999999999986</v>
      </c>
      <c r="C71" s="66">
        <f>'Final Temp'!$D$13+(('Final Temp'!$D$17-'Final Temp'!$D$13)*(1-EXP(-B71/'Final Temp'!$D$9)))</f>
        <v>69.531191028128632</v>
      </c>
      <c r="D71" s="65">
        <f>IF(C71&gt;'Final Temp'!$I$13,D70+A$2,0)</f>
        <v>0</v>
      </c>
      <c r="E71" s="66">
        <f>IF(D71&gt;0,'Final Temp'!$I$13+(('Final Temp'!I$17-'Final Temp'!$I$13)*(1-EXP(-D71/'Final Temp'!I$9))),C71)</f>
        <v>69.531191028128632</v>
      </c>
      <c r="F71" s="66">
        <f>IF(D71=0,E71,'Final Temp'!$I$13)</f>
        <v>69.531191028128632</v>
      </c>
      <c r="G71" s="66">
        <f t="shared" si="4"/>
        <v>69.531191028128632</v>
      </c>
      <c r="H71" s="66">
        <f>'Final Temp'!D$13+(('Final Temp'!I$17-'Final Temp'!D$13)*(1-EXP(-B71/'Final Temp'!I$9)))</f>
        <v>98.313798032149109</v>
      </c>
      <c r="I71" s="66">
        <f>IF('Final Temp'!$D$17&gt;='Final Temp'!$I$13,Calcs!H71,"")</f>
        <v>98.313798032149109</v>
      </c>
      <c r="L71" s="65">
        <f t="shared" si="6"/>
        <v>70</v>
      </c>
      <c r="M71" s="66">
        <f>'Final Temp'!$D$13+(('Final Temp'!$D$17-'Final Temp'!$D$13)*(1-EXP(-L71/'Final Temp'!$D$9)))</f>
        <v>57.670808457421955</v>
      </c>
      <c r="N71" s="65">
        <f>IF(M71&gt;'Final Temp'!$I$13,N70+K$2,0)</f>
        <v>0</v>
      </c>
      <c r="O71" s="66">
        <f>IF(N71&gt;0,'Final Temp'!$I$13+(('Final Temp'!$I$17-'Final Temp'!$I$13)*(1-EXP(-N71/'Final Temp'!$I$9))),M71)</f>
        <v>57.670808457421955</v>
      </c>
      <c r="P71" s="66">
        <f>IF(N71=0,O71,'Final Temp'!$I$13)</f>
        <v>57.670808457421955</v>
      </c>
      <c r="Q71" s="66">
        <f t="shared" si="7"/>
        <v>57.670808457421955</v>
      </c>
      <c r="R71" s="66">
        <f>'Final Temp'!$D$13+(('Final Temp'!$I$17-'Final Temp'!$D$13)*(1-EXP(-L71/'Final Temp'!$I$9)))</f>
        <v>78.498653131284556</v>
      </c>
      <c r="S71" s="66">
        <f>IF('Final Temp'!$D$17&gt;='Final Temp'!$I$13,Calcs!R71,"")</f>
        <v>78.498653131284556</v>
      </c>
    </row>
    <row r="72" spans="2:19" x14ac:dyDescent="0.25">
      <c r="B72" s="65">
        <f t="shared" si="5"/>
        <v>127.79999999999986</v>
      </c>
      <c r="C72" s="66">
        <f>'Final Temp'!$D$13+(('Final Temp'!$D$17-'Final Temp'!$D$13)*(1-EXP(-B72/'Final Temp'!$D$9)))</f>
        <v>69.882655679142729</v>
      </c>
      <c r="D72" s="65">
        <f>IF(C72&gt;'Final Temp'!$I$13,D71+A$2,0)</f>
        <v>0</v>
      </c>
      <c r="E72" s="66">
        <f>IF(D72&gt;0,'Final Temp'!$I$13+(('Final Temp'!I$17-'Final Temp'!$I$13)*(1-EXP(-D72/'Final Temp'!I$9))),C72)</f>
        <v>69.882655679142729</v>
      </c>
      <c r="F72" s="66">
        <f>IF(D72=0,E72,'Final Temp'!$I$13)</f>
        <v>69.882655679142729</v>
      </c>
      <c r="G72" s="66">
        <f t="shared" si="4"/>
        <v>69.882655679142729</v>
      </c>
      <c r="H72" s="66">
        <f>'Final Temp'!D$13+(('Final Temp'!I$17-'Final Temp'!D$13)*(1-EXP(-B72/'Final Temp'!I$9)))</f>
        <v>98.831632349646114</v>
      </c>
      <c r="I72" s="66">
        <f>IF('Final Temp'!$D$17&gt;='Final Temp'!$I$13,Calcs!H72,"")</f>
        <v>98.831632349646114</v>
      </c>
      <c r="L72" s="65">
        <f t="shared" si="6"/>
        <v>71</v>
      </c>
      <c r="M72" s="66">
        <f>'Final Temp'!$D$13+(('Final Temp'!$D$17-'Final Temp'!$D$13)*(1-EXP(-L72/'Final Temp'!$D$9)))</f>
        <v>57.899183321993483</v>
      </c>
      <c r="N72" s="65">
        <f>IF(M72&gt;'Final Temp'!$I$13,N71+K$2,0)</f>
        <v>0</v>
      </c>
      <c r="O72" s="66">
        <f>IF(N72&gt;0,'Final Temp'!$I$13+(('Final Temp'!$I$17-'Final Temp'!$I$13)*(1-EXP(-N72/'Final Temp'!$I$9))),M72)</f>
        <v>57.899183321993483</v>
      </c>
      <c r="P72" s="66">
        <f>IF(N72=0,O72,'Final Temp'!$I$13)</f>
        <v>57.899183321993483</v>
      </c>
      <c r="Q72" s="66">
        <f t="shared" si="7"/>
        <v>57.899183321993483</v>
      </c>
      <c r="R72" s="66">
        <f>'Final Temp'!$D$13+(('Final Temp'!$I$17-'Final Temp'!$D$13)*(1-EXP(-L72/'Final Temp'!$I$9)))</f>
        <v>78.924266283983556</v>
      </c>
      <c r="S72" s="66">
        <f>IF('Final Temp'!$D$17&gt;='Final Temp'!$I$13,Calcs!R72,"")</f>
        <v>78.924266283983556</v>
      </c>
    </row>
    <row r="73" spans="2:19" x14ac:dyDescent="0.25">
      <c r="B73" s="65">
        <f t="shared" si="5"/>
        <v>129.59999999999985</v>
      </c>
      <c r="C73" s="66">
        <f>'Final Temp'!$D$13+(('Final Temp'!$D$17-'Final Temp'!$D$13)*(1-EXP(-B73/'Final Temp'!$D$9)))</f>
        <v>70.232367392896862</v>
      </c>
      <c r="D73" s="65">
        <f>IF(C73&gt;'Final Temp'!$I$13,D72+A$2,0)</f>
        <v>0</v>
      </c>
      <c r="E73" s="66">
        <f>IF(D73&gt;0,'Final Temp'!$I$13+(('Final Temp'!I$17-'Final Temp'!$I$13)*(1-EXP(-D73/'Final Temp'!I$9))),C73)</f>
        <v>70.232367392896862</v>
      </c>
      <c r="F73" s="66">
        <f>IF(D73=0,E73,'Final Temp'!$I$13)</f>
        <v>70.232367392896862</v>
      </c>
      <c r="G73" s="66">
        <f t="shared" si="4"/>
        <v>70.232367392896862</v>
      </c>
      <c r="H73" s="66">
        <f>'Final Temp'!D$13+(('Final Temp'!I$17-'Final Temp'!D$13)*(1-EXP(-B73/'Final Temp'!I$9)))</f>
        <v>99.343034025940057</v>
      </c>
      <c r="I73" s="66">
        <f>IF('Final Temp'!$D$17&gt;='Final Temp'!$I$13,Calcs!H73,"")</f>
        <v>99.343034025940057</v>
      </c>
      <c r="L73" s="65">
        <f t="shared" si="6"/>
        <v>72</v>
      </c>
      <c r="M73" s="66">
        <f>'Final Temp'!$D$13+(('Final Temp'!$D$17-'Final Temp'!$D$13)*(1-EXP(-L73/'Final Temp'!$D$9)))</f>
        <v>58.126924692201818</v>
      </c>
      <c r="N73" s="65">
        <f>IF(M73&gt;'Final Temp'!$I$13,N72+K$2,0)</f>
        <v>0</v>
      </c>
      <c r="O73" s="66">
        <f>IF(N73&gt;0,'Final Temp'!$I$13+(('Final Temp'!$I$17-'Final Temp'!$I$13)*(1-EXP(-N73/'Final Temp'!$I$9))),M73)</f>
        <v>58.126924692201818</v>
      </c>
      <c r="P73" s="66">
        <f>IF(N73=0,O73,'Final Temp'!$I$13)</f>
        <v>58.126924692201818</v>
      </c>
      <c r="Q73" s="66">
        <f t="shared" si="7"/>
        <v>58.126924692201818</v>
      </c>
      <c r="R73" s="66">
        <f>'Final Temp'!$D$13+(('Final Temp'!$I$17-'Final Temp'!$D$13)*(1-EXP(-L73/'Final Temp'!$I$9)))</f>
        <v>79.346934028736655</v>
      </c>
      <c r="S73" s="66">
        <f>IF('Final Temp'!$D$17&gt;='Final Temp'!$I$13,Calcs!R73,"")</f>
        <v>79.346934028736655</v>
      </c>
    </row>
    <row r="74" spans="2:19" x14ac:dyDescent="0.25">
      <c r="B74" s="65">
        <f t="shared" si="5"/>
        <v>131.39999999999986</v>
      </c>
      <c r="C74" s="66">
        <f>'Final Temp'!$D$13+(('Final Temp'!$D$17-'Final Temp'!$D$13)*(1-EXP(-B74/'Final Temp'!$D$9)))</f>
        <v>70.58033491220209</v>
      </c>
      <c r="D74" s="65">
        <f>IF(C74&gt;'Final Temp'!$I$13,D73+A$2,0)</f>
        <v>0</v>
      </c>
      <c r="E74" s="66">
        <f>IF(D74&gt;0,'Final Temp'!$I$13+(('Final Temp'!I$17-'Final Temp'!$I$13)*(1-EXP(-D74/'Final Temp'!I$9))),C74)</f>
        <v>70.58033491220209</v>
      </c>
      <c r="F74" s="66">
        <f>IF(D74=0,E74,'Final Temp'!$I$13)</f>
        <v>70.58033491220209</v>
      </c>
      <c r="G74" s="66">
        <f t="shared" si="4"/>
        <v>70.58033491220209</v>
      </c>
      <c r="H74" s="66">
        <f>'Final Temp'!D$13+(('Final Temp'!I$17-'Final Temp'!D$13)*(1-EXP(-B74/'Final Temp'!I$9)))</f>
        <v>99.848082968583299</v>
      </c>
      <c r="I74" s="66">
        <f>IF('Final Temp'!$D$17&gt;='Final Temp'!$I$13,Calcs!H74,"")</f>
        <v>99.848082968583299</v>
      </c>
      <c r="L74" s="65">
        <f t="shared" si="6"/>
        <v>73</v>
      </c>
      <c r="M74" s="66">
        <f>'Final Temp'!$D$13+(('Final Temp'!$D$17-'Final Temp'!$D$13)*(1-EXP(-L74/'Final Temp'!$D$9)))</f>
        <v>58.354034325311744</v>
      </c>
      <c r="N74" s="65">
        <f>IF(M74&gt;'Final Temp'!$I$13,N73+K$2,0)</f>
        <v>0</v>
      </c>
      <c r="O74" s="66">
        <f>IF(N74&gt;0,'Final Temp'!$I$13+(('Final Temp'!$I$17-'Final Temp'!$I$13)*(1-EXP(-N74/'Final Temp'!$I$9))),M74)</f>
        <v>58.354034325311744</v>
      </c>
      <c r="P74" s="66">
        <f>IF(N74=0,O74,'Final Temp'!$I$13)</f>
        <v>58.354034325311744</v>
      </c>
      <c r="Q74" s="66">
        <f t="shared" si="7"/>
        <v>58.354034325311744</v>
      </c>
      <c r="R74" s="66">
        <f>'Final Temp'!$D$13+(('Final Temp'!$I$17-'Final Temp'!$D$13)*(1-EXP(-L74/'Final Temp'!$I$9)))</f>
        <v>79.766676748908225</v>
      </c>
      <c r="S74" s="66">
        <f>IF('Final Temp'!$D$17&gt;='Final Temp'!$I$13,Calcs!R74,"")</f>
        <v>79.766676748908225</v>
      </c>
    </row>
    <row r="75" spans="2:19" x14ac:dyDescent="0.25">
      <c r="B75" s="65">
        <f t="shared" si="5"/>
        <v>133.19999999999987</v>
      </c>
      <c r="C75" s="66">
        <f>'Final Temp'!$D$13+(('Final Temp'!$D$17-'Final Temp'!$D$13)*(1-EXP(-B75/'Final Temp'!$D$9)))</f>
        <v>70.926566936264507</v>
      </c>
      <c r="D75" s="65">
        <f>IF(C75&gt;'Final Temp'!$I$13,D74+A$2,0)</f>
        <v>0</v>
      </c>
      <c r="E75" s="66">
        <f>IF(D75&gt;0,'Final Temp'!$I$13+(('Final Temp'!I$17-'Final Temp'!$I$13)*(1-EXP(-D75/'Final Temp'!I$9))),C75)</f>
        <v>70.926566936264507</v>
      </c>
      <c r="F75" s="66">
        <f>IF(D75=0,E75,'Final Temp'!$I$13)</f>
        <v>70.926566936264507</v>
      </c>
      <c r="G75" s="66">
        <f t="shared" si="4"/>
        <v>70.926566936264507</v>
      </c>
      <c r="H75" s="66">
        <f>'Final Temp'!D$13+(('Final Temp'!I$17-'Final Temp'!D$13)*(1-EXP(-B75/'Final Temp'!I$9)))</f>
        <v>100.3468580925007</v>
      </c>
      <c r="I75" s="66">
        <f>IF('Final Temp'!$D$17&gt;='Final Temp'!$I$13,Calcs!H75,"")</f>
        <v>100.3468580925007</v>
      </c>
      <c r="L75" s="65">
        <f t="shared" si="6"/>
        <v>74</v>
      </c>
      <c r="M75" s="66">
        <f>'Final Temp'!$D$13+(('Final Temp'!$D$17-'Final Temp'!$D$13)*(1-EXP(-L75/'Final Temp'!$D$9)))</f>
        <v>58.580513973713551</v>
      </c>
      <c r="N75" s="65">
        <f>IF(M75&gt;'Final Temp'!$I$13,N74+K$2,0)</f>
        <v>0</v>
      </c>
      <c r="O75" s="66">
        <f>IF(N75&gt;0,'Final Temp'!$I$13+(('Final Temp'!$I$17-'Final Temp'!$I$13)*(1-EXP(-N75/'Final Temp'!$I$9))),M75)</f>
        <v>58.580513973713551</v>
      </c>
      <c r="P75" s="66">
        <f>IF(N75=0,O75,'Final Temp'!$I$13)</f>
        <v>58.580513973713551</v>
      </c>
      <c r="Q75" s="66">
        <f t="shared" si="7"/>
        <v>58.580513973713551</v>
      </c>
      <c r="R75" s="66">
        <f>'Final Temp'!$D$13+(('Final Temp'!$I$17-'Final Temp'!$D$13)*(1-EXP(-L75/'Final Temp'!$I$9)))</f>
        <v>80.183514686801828</v>
      </c>
      <c r="S75" s="66">
        <f>IF('Final Temp'!$D$17&gt;='Final Temp'!$I$13,Calcs!R75,"")</f>
        <v>80.183514686801828</v>
      </c>
    </row>
    <row r="76" spans="2:19" x14ac:dyDescent="0.25">
      <c r="B76" s="65">
        <f t="shared" si="5"/>
        <v>134.99999999999989</v>
      </c>
      <c r="C76" s="66">
        <f>'Final Temp'!$D$13+(('Final Temp'!$D$17-'Final Temp'!$D$13)*(1-EXP(-B76/'Final Temp'!$D$9)))</f>
        <v>71.271072120902758</v>
      </c>
      <c r="D76" s="65">
        <f>IF(C76&gt;'Final Temp'!$I$13,D75+A$2,0)</f>
        <v>0</v>
      </c>
      <c r="E76" s="66">
        <f>IF(D76&gt;0,'Final Temp'!$I$13+(('Final Temp'!I$17-'Final Temp'!$I$13)*(1-EXP(-D76/'Final Temp'!I$9))),C76)</f>
        <v>71.271072120902758</v>
      </c>
      <c r="F76" s="66">
        <f>IF(D76=0,E76,'Final Temp'!$I$13)</f>
        <v>71.271072120902758</v>
      </c>
      <c r="G76" s="66">
        <f t="shared" si="4"/>
        <v>71.271072120902758</v>
      </c>
      <c r="H76" s="66">
        <f>'Final Temp'!D$13+(('Final Temp'!I$17-'Final Temp'!D$13)*(1-EXP(-B76/'Final Temp'!I$9)))</f>
        <v>100.83943733232007</v>
      </c>
      <c r="I76" s="66">
        <f>IF('Final Temp'!$D$17&gt;='Final Temp'!$I$13,Calcs!H76,"")</f>
        <v>100.83943733232007</v>
      </c>
      <c r="L76" s="65">
        <f t="shared" si="6"/>
        <v>75</v>
      </c>
      <c r="M76" s="66">
        <f>'Final Temp'!$D$13+(('Final Temp'!$D$17-'Final Temp'!$D$13)*(1-EXP(-L76/'Final Temp'!$D$9)))</f>
        <v>58.806365384936512</v>
      </c>
      <c r="N76" s="65">
        <f>IF(M76&gt;'Final Temp'!$I$13,N75+K$2,0)</f>
        <v>0</v>
      </c>
      <c r="O76" s="66">
        <f>IF(N76&gt;0,'Final Temp'!$I$13+(('Final Temp'!$I$17-'Final Temp'!$I$13)*(1-EXP(-N76/'Final Temp'!$I$9))),M76)</f>
        <v>58.806365384936512</v>
      </c>
      <c r="P76" s="66">
        <f>IF(N76=0,O76,'Final Temp'!$I$13)</f>
        <v>58.806365384936512</v>
      </c>
      <c r="Q76" s="66">
        <f t="shared" si="7"/>
        <v>58.806365384936512</v>
      </c>
      <c r="R76" s="66">
        <f>'Final Temp'!$D$13+(('Final Temp'!$I$17-'Final Temp'!$D$13)*(1-EXP(-L76/'Final Temp'!$I$9)))</f>
        <v>80.597467944636492</v>
      </c>
      <c r="S76" s="66">
        <f>IF('Final Temp'!$D$17&gt;='Final Temp'!$I$13,Calcs!R76,"")</f>
        <v>80.597467944636492</v>
      </c>
    </row>
    <row r="77" spans="2:19" x14ac:dyDescent="0.25">
      <c r="B77" s="65">
        <f t="shared" si="5"/>
        <v>136.7999999999999</v>
      </c>
      <c r="C77" s="66">
        <f>'Final Temp'!$D$13+(('Final Temp'!$D$17-'Final Temp'!$D$13)*(1-EXP(-B77/'Final Temp'!$D$9)))</f>
        <v>71.613859078764392</v>
      </c>
      <c r="D77" s="65">
        <f>IF(C77&gt;'Final Temp'!$I$13,D76+A$2,0)</f>
        <v>0</v>
      </c>
      <c r="E77" s="66">
        <f>IF(D77&gt;0,'Final Temp'!$I$13+(('Final Temp'!I$17-'Final Temp'!$I$13)*(1-EXP(-D77/'Final Temp'!I$9))),C77)</f>
        <v>71.613859078764392</v>
      </c>
      <c r="F77" s="66">
        <f>IF(D77=0,E77,'Final Temp'!$I$13)</f>
        <v>71.613859078764392</v>
      </c>
      <c r="G77" s="66">
        <f t="shared" si="4"/>
        <v>71.613859078764392</v>
      </c>
      <c r="H77" s="66">
        <f>'Final Temp'!D$13+(('Final Temp'!I$17-'Final Temp'!D$13)*(1-EXP(-B77/'Final Temp'!I$9)))</f>
        <v>101.32589765454986</v>
      </c>
      <c r="I77" s="66">
        <f>IF('Final Temp'!$D$17&gt;='Final Temp'!$I$13,Calcs!H77,"")</f>
        <v>101.32589765454986</v>
      </c>
      <c r="L77" s="65">
        <f t="shared" si="6"/>
        <v>76</v>
      </c>
      <c r="M77" s="66">
        <f>'Final Temp'!$D$13+(('Final Temp'!$D$17-'Final Temp'!$D$13)*(1-EXP(-L77/'Final Temp'!$D$9)))</f>
        <v>59.031590301662362</v>
      </c>
      <c r="N77" s="65">
        <f>IF(M77&gt;'Final Temp'!$I$13,N76+K$2,0)</f>
        <v>0</v>
      </c>
      <c r="O77" s="66">
        <f>IF(N77&gt;0,'Final Temp'!$I$13+(('Final Temp'!$I$17-'Final Temp'!$I$13)*(1-EXP(-N77/'Final Temp'!$I$9))),M77)</f>
        <v>59.031590301662362</v>
      </c>
      <c r="P77" s="66">
        <f>IF(N77=0,O77,'Final Temp'!$I$13)</f>
        <v>59.031590301662362</v>
      </c>
      <c r="Q77" s="66">
        <f t="shared" si="7"/>
        <v>59.031590301662362</v>
      </c>
      <c r="R77" s="66">
        <f>'Final Temp'!$D$13+(('Final Temp'!$I$17-'Final Temp'!$D$13)*(1-EXP(-L77/'Final Temp'!$I$9)))</f>
        <v>81.008556485516038</v>
      </c>
      <c r="S77" s="66">
        <f>IF('Final Temp'!$D$17&gt;='Final Temp'!$I$13,Calcs!R77,"")</f>
        <v>81.008556485516038</v>
      </c>
    </row>
    <row r="78" spans="2:19" x14ac:dyDescent="0.25">
      <c r="B78" s="65">
        <f t="shared" si="5"/>
        <v>138.59999999999991</v>
      </c>
      <c r="C78" s="66">
        <f>'Final Temp'!$D$13+(('Final Temp'!$D$17-'Final Temp'!$D$13)*(1-EXP(-B78/'Final Temp'!$D$9)))</f>
        <v>71.954936379541223</v>
      </c>
      <c r="D78" s="65">
        <f>IF(C78&gt;'Final Temp'!$I$13,D77+A$2,0)</f>
        <v>0</v>
      </c>
      <c r="E78" s="66">
        <f>IF(D78&gt;0,'Final Temp'!$I$13+(('Final Temp'!I$17-'Final Temp'!$I$13)*(1-EXP(-D78/'Final Temp'!I$9))),C78)</f>
        <v>71.954936379541223</v>
      </c>
      <c r="F78" s="66">
        <f>IF(D78=0,E78,'Final Temp'!$I$13)</f>
        <v>71.954936379541223</v>
      </c>
      <c r="G78" s="66">
        <f t="shared" si="4"/>
        <v>71.954936379541223</v>
      </c>
      <c r="H78" s="66">
        <f>'Final Temp'!D$13+(('Final Temp'!I$17-'Final Temp'!D$13)*(1-EXP(-B78/'Final Temp'!I$9)))</f>
        <v>101.80631506960508</v>
      </c>
      <c r="I78" s="66">
        <f>IF('Final Temp'!$D$17&gt;='Final Temp'!$I$13,Calcs!H78,"")</f>
        <v>101.80631506960508</v>
      </c>
      <c r="L78" s="65">
        <f t="shared" si="6"/>
        <v>77</v>
      </c>
      <c r="M78" s="66">
        <f>'Final Temp'!$D$13+(('Final Temp'!$D$17-'Final Temp'!$D$13)*(1-EXP(-L78/'Final Temp'!$D$9)))</f>
        <v>59.256190461738832</v>
      </c>
      <c r="N78" s="65">
        <f>IF(M78&gt;'Final Temp'!$I$13,N77+K$2,0)</f>
        <v>0</v>
      </c>
      <c r="O78" s="66">
        <f>IF(N78&gt;0,'Final Temp'!$I$13+(('Final Temp'!$I$17-'Final Temp'!$I$13)*(1-EXP(-N78/'Final Temp'!$I$9))),M78)</f>
        <v>59.256190461738832</v>
      </c>
      <c r="P78" s="66">
        <f>IF(N78=0,O78,'Final Temp'!$I$13)</f>
        <v>59.256190461738832</v>
      </c>
      <c r="Q78" s="66">
        <f t="shared" si="7"/>
        <v>59.256190461738832</v>
      </c>
      <c r="R78" s="66">
        <f>'Final Temp'!$D$13+(('Final Temp'!$I$17-'Final Temp'!$D$13)*(1-EXP(-L78/'Final Temp'!$I$9)))</f>
        <v>81.416800134391906</v>
      </c>
      <c r="S78" s="66">
        <f>IF('Final Temp'!$D$17&gt;='Final Temp'!$I$13,Calcs!R78,"")</f>
        <v>81.416800134391906</v>
      </c>
    </row>
    <row r="79" spans="2:19" x14ac:dyDescent="0.25">
      <c r="B79" s="65">
        <f t="shared" si="5"/>
        <v>140.39999999999992</v>
      </c>
      <c r="C79" s="66">
        <f>'Final Temp'!$D$13+(('Final Temp'!$D$17-'Final Temp'!$D$13)*(1-EXP(-B79/'Final Temp'!$D$9)))</f>
        <v>72.29431255018352</v>
      </c>
      <c r="D79" s="65">
        <f>IF(C79&gt;'Final Temp'!$I$13,D78+A$2,0)</f>
        <v>0</v>
      </c>
      <c r="E79" s="66">
        <f>IF(D79&gt;0,'Final Temp'!$I$13+(('Final Temp'!I$17-'Final Temp'!$I$13)*(1-EXP(-D79/'Final Temp'!I$9))),C79)</f>
        <v>72.29431255018352</v>
      </c>
      <c r="F79" s="66">
        <f>IF(D79=0,E79,'Final Temp'!$I$13)</f>
        <v>72.29431255018352</v>
      </c>
      <c r="G79" s="66">
        <f t="shared" si="4"/>
        <v>72.29431255018352</v>
      </c>
      <c r="H79" s="66">
        <f>'Final Temp'!D$13+(('Final Temp'!I$17-'Final Temp'!D$13)*(1-EXP(-B79/'Final Temp'!I$9)))</f>
        <v>102.28076464368428</v>
      </c>
      <c r="I79" s="66">
        <f>IF('Final Temp'!$D$17&gt;='Final Temp'!$I$13,Calcs!H79,"")</f>
        <v>102.28076464368428</v>
      </c>
      <c r="L79" s="65">
        <f t="shared" si="6"/>
        <v>78</v>
      </c>
      <c r="M79" s="66">
        <f>'Final Temp'!$D$13+(('Final Temp'!$D$17-'Final Temp'!$D$13)*(1-EXP(-L79/'Final Temp'!$D$9)))</f>
        <v>59.480167598192942</v>
      </c>
      <c r="N79" s="65">
        <f>IF(M79&gt;'Final Temp'!$I$13,N78+K$2,0)</f>
        <v>0</v>
      </c>
      <c r="O79" s="66">
        <f>IF(N79&gt;0,'Final Temp'!$I$13+(('Final Temp'!$I$17-'Final Temp'!$I$13)*(1-EXP(-N79/'Final Temp'!$I$9))),M79)</f>
        <v>59.480167598192942</v>
      </c>
      <c r="P79" s="66">
        <f>IF(N79=0,O79,'Final Temp'!$I$13)</f>
        <v>59.480167598192942</v>
      </c>
      <c r="Q79" s="66">
        <f t="shared" si="7"/>
        <v>59.480167598192942</v>
      </c>
      <c r="R79" s="66">
        <f>'Final Temp'!$D$13+(('Final Temp'!$I$17-'Final Temp'!$D$13)*(1-EXP(-L79/'Final Temp'!$I$9)))</f>
        <v>81.822218579019165</v>
      </c>
      <c r="S79" s="66">
        <f>IF('Final Temp'!$D$17&gt;='Final Temp'!$I$13,Calcs!R79,"")</f>
        <v>81.822218579019165</v>
      </c>
    </row>
    <row r="80" spans="2:19" x14ac:dyDescent="0.25">
      <c r="B80" s="65">
        <f t="shared" si="5"/>
        <v>142.19999999999993</v>
      </c>
      <c r="C80" s="66">
        <f>'Final Temp'!$D$13+(('Final Temp'!$D$17-'Final Temp'!$D$13)*(1-EXP(-B80/'Final Temp'!$D$9)))</f>
        <v>72.631996075113221</v>
      </c>
      <c r="D80" s="65">
        <f>IF(C80&gt;'Final Temp'!$I$13,D79+A$2,0)</f>
        <v>0</v>
      </c>
      <c r="E80" s="66">
        <f>IF(D80&gt;0,'Final Temp'!$I$13+(('Final Temp'!I$17-'Final Temp'!$I$13)*(1-EXP(-D80/'Final Temp'!I$9))),C80)</f>
        <v>72.631996075113221</v>
      </c>
      <c r="F80" s="66">
        <f>IF(D80=0,E80,'Final Temp'!$I$13)</f>
        <v>72.631996075113221</v>
      </c>
      <c r="G80" s="66">
        <f t="shared" si="4"/>
        <v>72.631996075113221</v>
      </c>
      <c r="H80" s="66">
        <f>'Final Temp'!D$13+(('Final Temp'!I$17-'Final Temp'!D$13)*(1-EXP(-B80/'Final Temp'!I$9)))</f>
        <v>102.74932051049868</v>
      </c>
      <c r="I80" s="66">
        <f>IF('Final Temp'!$D$17&gt;='Final Temp'!$I$13,Calcs!H80,"")</f>
        <v>102.74932051049868</v>
      </c>
      <c r="L80" s="65">
        <f t="shared" si="6"/>
        <v>79</v>
      </c>
      <c r="M80" s="66">
        <f>'Final Temp'!$D$13+(('Final Temp'!$D$17-'Final Temp'!$D$13)*(1-EXP(-L80/'Final Temp'!$D$9)))</f>
        <v>59.703523439244464</v>
      </c>
      <c r="N80" s="65">
        <f>IF(M80&gt;'Final Temp'!$I$13,N79+K$2,0)</f>
        <v>0</v>
      </c>
      <c r="O80" s="66">
        <f>IF(N80&gt;0,'Final Temp'!$I$13+(('Final Temp'!$I$17-'Final Temp'!$I$13)*(1-EXP(-N80/'Final Temp'!$I$9))),M80)</f>
        <v>59.703523439244464</v>
      </c>
      <c r="P80" s="66">
        <f>IF(N80=0,O80,'Final Temp'!$I$13)</f>
        <v>59.703523439244464</v>
      </c>
      <c r="Q80" s="66">
        <f t="shared" si="7"/>
        <v>59.703523439244464</v>
      </c>
      <c r="R80" s="66">
        <f>'Final Temp'!$D$13+(('Final Temp'!$I$17-'Final Temp'!$D$13)*(1-EXP(-L80/'Final Temp'!$I$9)))</f>
        <v>82.22483137090606</v>
      </c>
      <c r="S80" s="66">
        <f>IF('Final Temp'!$D$17&gt;='Final Temp'!$I$13,Calcs!R80,"")</f>
        <v>82.22483137090606</v>
      </c>
    </row>
    <row r="81" spans="2:19" x14ac:dyDescent="0.25">
      <c r="B81" s="65">
        <f t="shared" si="5"/>
        <v>143.99999999999994</v>
      </c>
      <c r="C81" s="66">
        <f>'Final Temp'!$D$13+(('Final Temp'!$D$17-'Final Temp'!$D$13)*(1-EXP(-B81/'Final Temp'!$D$9)))</f>
        <v>72.967995396436066</v>
      </c>
      <c r="D81" s="65">
        <f>IF(C81&gt;'Final Temp'!$I$13,D80+A$2,0)</f>
        <v>0</v>
      </c>
      <c r="E81" s="66">
        <f>IF(D81&gt;0,'Final Temp'!$I$13+(('Final Temp'!I$17-'Final Temp'!$I$13)*(1-EXP(-D81/'Final Temp'!I$9))),C81)</f>
        <v>72.967995396436066</v>
      </c>
      <c r="F81" s="66">
        <f>IF(D81=0,E81,'Final Temp'!$I$13)</f>
        <v>72.967995396436066</v>
      </c>
      <c r="G81" s="66">
        <f t="shared" si="4"/>
        <v>72.967995396436066</v>
      </c>
      <c r="H81" s="66">
        <f>'Final Temp'!D$13+(('Final Temp'!I$17-'Final Temp'!D$13)*(1-EXP(-B81/'Final Temp'!I$9)))</f>
        <v>103.21205588285574</v>
      </c>
      <c r="I81" s="66">
        <f>IF('Final Temp'!$D$17&gt;='Final Temp'!$I$13,Calcs!H81,"")</f>
        <v>103.21205588285574</v>
      </c>
      <c r="L81" s="65">
        <f t="shared" si="6"/>
        <v>80</v>
      </c>
      <c r="M81" s="66">
        <f>'Final Temp'!$D$13+(('Final Temp'!$D$17-'Final Temp'!$D$13)*(1-EXP(-L81/'Final Temp'!$D$9)))</f>
        <v>59.926259708319193</v>
      </c>
      <c r="N81" s="65">
        <f>IF(M81&gt;'Final Temp'!$I$13,N80+K$2,0)</f>
        <v>0</v>
      </c>
      <c r="O81" s="66">
        <f>IF(N81&gt;0,'Final Temp'!$I$13+(('Final Temp'!$I$17-'Final Temp'!$I$13)*(1-EXP(-N81/'Final Temp'!$I$9))),M81)</f>
        <v>59.926259708319193</v>
      </c>
      <c r="P81" s="66">
        <f>IF(N81=0,O81,'Final Temp'!$I$13)</f>
        <v>59.926259708319193</v>
      </c>
      <c r="Q81" s="66">
        <f t="shared" si="7"/>
        <v>59.926259708319193</v>
      </c>
      <c r="R81" s="66">
        <f>'Final Temp'!$D$13+(('Final Temp'!$I$17-'Final Temp'!$D$13)*(1-EXP(-L81/'Final Temp'!$I$9)))</f>
        <v>82.624657926256731</v>
      </c>
      <c r="S81" s="66">
        <f>IF('Final Temp'!$D$17&gt;='Final Temp'!$I$13,Calcs!R81,"")</f>
        <v>82.624657926256731</v>
      </c>
    </row>
    <row r="82" spans="2:19" x14ac:dyDescent="0.25">
      <c r="B82" s="65">
        <f t="shared" si="5"/>
        <v>145.79999999999995</v>
      </c>
      <c r="C82" s="66">
        <f>'Final Temp'!$D$13+(('Final Temp'!$D$17-'Final Temp'!$D$13)*(1-EXP(-B82/'Final Temp'!$D$9)))</f>
        <v>73.302318914152551</v>
      </c>
      <c r="D82" s="65">
        <f>IF(C82&gt;'Final Temp'!$I$13,D81+A$2,0)</f>
        <v>0</v>
      </c>
      <c r="E82" s="66">
        <f>IF(D82&gt;0,'Final Temp'!$I$13+(('Final Temp'!I$17-'Final Temp'!$I$13)*(1-EXP(-D82/'Final Temp'!I$9))),C82)</f>
        <v>73.302318914152551</v>
      </c>
      <c r="F82" s="66">
        <f>IF(D82=0,E82,'Final Temp'!$I$13)</f>
        <v>73.302318914152551</v>
      </c>
      <c r="G82" s="66">
        <f t="shared" si="4"/>
        <v>73.302318914152551</v>
      </c>
      <c r="H82" s="66">
        <f>'Final Temp'!D$13+(('Final Temp'!I$17-'Final Temp'!D$13)*(1-EXP(-B82/'Final Temp'!I$9)))</f>
        <v>103.66904306409887</v>
      </c>
      <c r="I82" s="66">
        <f>IF('Final Temp'!$D$17&gt;='Final Temp'!$I$13,Calcs!H82,"")</f>
        <v>103.66904306409887</v>
      </c>
      <c r="L82" s="65">
        <f t="shared" si="6"/>
        <v>81</v>
      </c>
      <c r="M82" s="66">
        <f>'Final Temp'!$D$13+(('Final Temp'!$D$17-'Final Temp'!$D$13)*(1-EXP(-L82/'Final Temp'!$D$9)))</f>
        <v>60.14837812406229</v>
      </c>
      <c r="N82" s="65">
        <f>IF(M82&gt;'Final Temp'!$I$13,N81+K$2,0)</f>
        <v>0</v>
      </c>
      <c r="O82" s="66">
        <f>IF(N82&gt;0,'Final Temp'!$I$13+(('Final Temp'!$I$17-'Final Temp'!$I$13)*(1-EXP(-N82/'Final Temp'!$I$9))),M82)</f>
        <v>60.14837812406229</v>
      </c>
      <c r="P82" s="66">
        <f>IF(N82=0,O82,'Final Temp'!$I$13)</f>
        <v>60.14837812406229</v>
      </c>
      <c r="Q82" s="66">
        <f t="shared" si="7"/>
        <v>60.14837812406229</v>
      </c>
      <c r="R82" s="66">
        <f>'Final Temp'!$D$13+(('Final Temp'!$I$17-'Final Temp'!$D$13)*(1-EXP(-L82/'Final Temp'!$I$9)))</f>
        <v>83.021717526907707</v>
      </c>
      <c r="S82" s="66">
        <f>IF('Final Temp'!$D$17&gt;='Final Temp'!$I$13,Calcs!R82,"")</f>
        <v>83.021717526907707</v>
      </c>
    </row>
    <row r="83" spans="2:19" x14ac:dyDescent="0.25">
      <c r="B83" s="65">
        <f t="shared" si="5"/>
        <v>147.59999999999997</v>
      </c>
      <c r="C83" s="66">
        <f>'Final Temp'!$D$13+(('Final Temp'!$D$17-'Final Temp'!$D$13)*(1-EXP(-B83/'Final Temp'!$D$9)))</f>
        <v>73.634974986368064</v>
      </c>
      <c r="D83" s="65">
        <f>IF(C83&gt;'Final Temp'!$I$13,D82+A$2,0)</f>
        <v>0</v>
      </c>
      <c r="E83" s="66">
        <f>IF(D83&gt;0,'Final Temp'!$I$13+(('Final Temp'!I$17-'Final Temp'!$I$13)*(1-EXP(-D83/'Final Temp'!I$9))),C83)</f>
        <v>73.634974986368064</v>
      </c>
      <c r="F83" s="66">
        <f>IF(D83=0,E83,'Final Temp'!$I$13)</f>
        <v>73.634974986368064</v>
      </c>
      <c r="G83" s="66">
        <f t="shared" si="4"/>
        <v>73.634974986368064</v>
      </c>
      <c r="H83" s="66">
        <f>'Final Temp'!D$13+(('Final Temp'!I$17-'Final Temp'!D$13)*(1-EXP(-B83/'Final Temp'!I$9)))</f>
        <v>104.12035345940484</v>
      </c>
      <c r="I83" s="66">
        <f>IF('Final Temp'!$D$17&gt;='Final Temp'!$I$13,Calcs!H83,"")</f>
        <v>104.12035345940484</v>
      </c>
      <c r="L83" s="65">
        <f t="shared" si="6"/>
        <v>82</v>
      </c>
      <c r="M83" s="66">
        <f>'Final Temp'!$D$13+(('Final Temp'!$D$17-'Final Temp'!$D$13)*(1-EXP(-L83/'Final Temp'!$D$9)))</f>
        <v>60.369880400351526</v>
      </c>
      <c r="N83" s="65">
        <f>IF(M83&gt;'Final Temp'!$I$13,N82+K$2,0)</f>
        <v>0</v>
      </c>
      <c r="O83" s="66">
        <f>IF(N83&gt;0,'Final Temp'!$I$13+(('Final Temp'!$I$17-'Final Temp'!$I$13)*(1-EXP(-N83/'Final Temp'!$I$9))),M83)</f>
        <v>60.369880400351526</v>
      </c>
      <c r="P83" s="66">
        <f>IF(N83=0,O83,'Final Temp'!$I$13)</f>
        <v>60.369880400351526</v>
      </c>
      <c r="Q83" s="66">
        <f t="shared" si="7"/>
        <v>60.369880400351526</v>
      </c>
      <c r="R83" s="66">
        <f>'Final Temp'!$D$13+(('Final Temp'!$I$17-'Final Temp'!$D$13)*(1-EXP(-L83/'Final Temp'!$I$9)))</f>
        <v>83.416029321257724</v>
      </c>
      <c r="S83" s="66">
        <f>IF('Final Temp'!$D$17&gt;='Final Temp'!$I$13,Calcs!R83,"")</f>
        <v>83.416029321257724</v>
      </c>
    </row>
    <row r="84" spans="2:19" x14ac:dyDescent="0.25">
      <c r="B84" s="65">
        <f t="shared" si="5"/>
        <v>149.39999999999998</v>
      </c>
      <c r="C84" s="66">
        <f>'Final Temp'!$D$13+(('Final Temp'!$D$17-'Final Temp'!$D$13)*(1-EXP(-B84/'Final Temp'!$D$9)))</f>
        <v>73.965971929501706</v>
      </c>
      <c r="D84" s="65">
        <f>IF(C84&gt;'Final Temp'!$I$13,D83+A$2,0)</f>
        <v>0</v>
      </c>
      <c r="E84" s="66">
        <f>IF(D84&gt;0,'Final Temp'!$I$13+(('Final Temp'!I$17-'Final Temp'!$I$13)*(1-EXP(-D84/'Final Temp'!I$9))),C84)</f>
        <v>73.965971929501706</v>
      </c>
      <c r="F84" s="66">
        <f>IF(D84=0,E84,'Final Temp'!$I$13)</f>
        <v>73.965971929501706</v>
      </c>
      <c r="G84" s="66">
        <f t="shared" si="4"/>
        <v>73.965971929501706</v>
      </c>
      <c r="H84" s="66">
        <f>'Final Temp'!D$13+(('Final Temp'!I$17-'Final Temp'!D$13)*(1-EXP(-B84/'Final Temp'!I$9)))</f>
        <v>104.56605758694113</v>
      </c>
      <c r="I84" s="66">
        <f>IF('Final Temp'!$D$17&gt;='Final Temp'!$I$13,Calcs!H84,"")</f>
        <v>104.56605758694113</v>
      </c>
      <c r="L84" s="65">
        <f t="shared" si="6"/>
        <v>83</v>
      </c>
      <c r="M84" s="66">
        <f>'Final Temp'!$D$13+(('Final Temp'!$D$17-'Final Temp'!$D$13)*(1-EXP(-L84/'Final Temp'!$D$9)))</f>
        <v>60.590768246310496</v>
      </c>
      <c r="N84" s="65">
        <f>IF(M84&gt;'Final Temp'!$I$13,N83+K$2,0)</f>
        <v>0</v>
      </c>
      <c r="O84" s="66">
        <f>IF(N84&gt;0,'Final Temp'!$I$13+(('Final Temp'!$I$17-'Final Temp'!$I$13)*(1-EXP(-N84/'Final Temp'!$I$9))),M84)</f>
        <v>60.590768246310496</v>
      </c>
      <c r="P84" s="66">
        <f>IF(N84=0,O84,'Final Temp'!$I$13)</f>
        <v>60.590768246310496</v>
      </c>
      <c r="Q84" s="66">
        <f t="shared" si="7"/>
        <v>60.590768246310496</v>
      </c>
      <c r="R84" s="66">
        <f>'Final Temp'!$D$13+(('Final Temp'!$I$17-'Final Temp'!$D$13)*(1-EXP(-L84/'Final Temp'!$I$9)))</f>
        <v>83.807612325191229</v>
      </c>
      <c r="S84" s="66">
        <f>IF('Final Temp'!$D$17&gt;='Final Temp'!$I$13,Calcs!R84,"")</f>
        <v>83.807612325191229</v>
      </c>
    </row>
    <row r="85" spans="2:19" x14ac:dyDescent="0.25">
      <c r="B85" s="65">
        <f t="shared" si="5"/>
        <v>151.19999999999999</v>
      </c>
      <c r="C85" s="66">
        <f>'Final Temp'!$D$13+(('Final Temp'!$D$17-'Final Temp'!$D$13)*(1-EXP(-B85/'Final Temp'!$D$9)))</f>
        <v>74.295318018494328</v>
      </c>
      <c r="D85" s="65">
        <f>IF(C85&gt;'Final Temp'!$I$13,D84+A$2,0)</f>
        <v>0</v>
      </c>
      <c r="E85" s="66">
        <f>IF(D85&gt;0,'Final Temp'!$I$13+(('Final Temp'!I$17-'Final Temp'!$I$13)*(1-EXP(-D85/'Final Temp'!I$9))),C85)</f>
        <v>74.295318018494328</v>
      </c>
      <c r="F85" s="66">
        <f>IF(D85=0,E85,'Final Temp'!$I$13)</f>
        <v>74.295318018494328</v>
      </c>
      <c r="G85" s="66">
        <f t="shared" si="4"/>
        <v>74.295318018494328</v>
      </c>
      <c r="H85" s="66">
        <f>'Final Temp'!D$13+(('Final Temp'!I$17-'Final Temp'!D$13)*(1-EXP(-B85/'Final Temp'!I$9)))</f>
        <v>105.00622508888445</v>
      </c>
      <c r="I85" s="66">
        <f>IF('Final Temp'!$D$17&gt;='Final Temp'!$I$13,Calcs!H85,"")</f>
        <v>105.00622508888445</v>
      </c>
      <c r="L85" s="65">
        <f t="shared" si="6"/>
        <v>84</v>
      </c>
      <c r="M85" s="66">
        <f>'Final Temp'!$D$13+(('Final Temp'!$D$17-'Final Temp'!$D$13)*(1-EXP(-L85/'Final Temp'!$D$9)))</f>
        <v>60.81104336632184</v>
      </c>
      <c r="N85" s="65">
        <f>IF(M85&gt;'Final Temp'!$I$13,N84+K$2,0)</f>
        <v>0</v>
      </c>
      <c r="O85" s="66">
        <f>IF(N85&gt;0,'Final Temp'!$I$13+(('Final Temp'!$I$17-'Final Temp'!$I$13)*(1-EXP(-N85/'Final Temp'!$I$9))),M85)</f>
        <v>60.81104336632184</v>
      </c>
      <c r="P85" s="66">
        <f>IF(N85=0,O85,'Final Temp'!$I$13)</f>
        <v>60.81104336632184</v>
      </c>
      <c r="Q85" s="66">
        <f t="shared" si="7"/>
        <v>60.81104336632184</v>
      </c>
      <c r="R85" s="66">
        <f>'Final Temp'!$D$13+(('Final Temp'!$I$17-'Final Temp'!$D$13)*(1-EXP(-L85/'Final Temp'!$I$9)))</f>
        <v>84.196485422995295</v>
      </c>
      <c r="S85" s="66">
        <f>IF('Final Temp'!$D$17&gt;='Final Temp'!$I$13,Calcs!R85,"")</f>
        <v>84.196485422995295</v>
      </c>
    </row>
    <row r="86" spans="2:19" x14ac:dyDescent="0.25">
      <c r="B86" s="65">
        <f t="shared" si="5"/>
        <v>153</v>
      </c>
      <c r="C86" s="66">
        <f>'Final Temp'!$D$13+(('Final Temp'!$D$17-'Final Temp'!$D$13)*(1-EXP(-B86/'Final Temp'!$D$9)))</f>
        <v>74.623021487015279</v>
      </c>
      <c r="D86" s="65">
        <f>IF(C86&gt;'Final Temp'!$I$13,D85+A$2,0)</f>
        <v>0</v>
      </c>
      <c r="E86" s="66">
        <f>IF(D86&gt;0,'Final Temp'!$I$13+(('Final Temp'!I$17-'Final Temp'!$I$13)*(1-EXP(-D86/'Final Temp'!I$9))),C86)</f>
        <v>74.623021487015279</v>
      </c>
      <c r="F86" s="66">
        <f>IF(D86=0,E86,'Final Temp'!$I$13)</f>
        <v>74.623021487015279</v>
      </c>
      <c r="G86" s="66">
        <f t="shared" si="4"/>
        <v>74.623021487015279</v>
      </c>
      <c r="H86" s="66">
        <f>'Final Temp'!D$13+(('Final Temp'!I$17-'Final Temp'!D$13)*(1-EXP(-B86/'Final Temp'!I$9)))</f>
        <v>105.44092474230254</v>
      </c>
      <c r="I86" s="66">
        <f>IF('Final Temp'!$D$17&gt;='Final Temp'!$I$13,Calcs!H86,"")</f>
        <v>105.44092474230254</v>
      </c>
      <c r="L86" s="65">
        <f t="shared" si="6"/>
        <v>85</v>
      </c>
      <c r="M86" s="66">
        <f>'Final Temp'!$D$13+(('Final Temp'!$D$17-'Final Temp'!$D$13)*(1-EXP(-L86/'Final Temp'!$D$9)))</f>
        <v>61.030707460040318</v>
      </c>
      <c r="N86" s="65">
        <f>IF(M86&gt;'Final Temp'!$I$13,N85+K$2,0)</f>
        <v>0</v>
      </c>
      <c r="O86" s="66">
        <f>IF(N86&gt;0,'Final Temp'!$I$13+(('Final Temp'!$I$17-'Final Temp'!$I$13)*(1-EXP(-N86/'Final Temp'!$I$9))),M86)</f>
        <v>61.030707460040318</v>
      </c>
      <c r="P86" s="66">
        <f>IF(N86=0,O86,'Final Temp'!$I$13)</f>
        <v>61.030707460040318</v>
      </c>
      <c r="Q86" s="66">
        <f t="shared" si="7"/>
        <v>61.030707460040318</v>
      </c>
      <c r="R86" s="66">
        <f>'Final Temp'!$D$13+(('Final Temp'!$I$17-'Final Temp'!$D$13)*(1-EXP(-L86/'Final Temp'!$I$9)))</f>
        <v>84.582667368270478</v>
      </c>
      <c r="S86" s="66">
        <f>IF('Final Temp'!$D$17&gt;='Final Temp'!$I$13,Calcs!R86,"")</f>
        <v>84.582667368270478</v>
      </c>
    </row>
    <row r="87" spans="2:19" x14ac:dyDescent="0.25">
      <c r="B87" s="65">
        <f t="shared" si="5"/>
        <v>154.80000000000001</v>
      </c>
      <c r="C87" s="66">
        <f>'Final Temp'!$D$13+(('Final Temp'!$D$17-'Final Temp'!$D$13)*(1-EXP(-B87/'Final Temp'!$D$9)))</f>
        <v>74.949090527668346</v>
      </c>
      <c r="D87" s="65">
        <f>IF(C87&gt;'Final Temp'!$I$13,D86+A$2,0)</f>
        <v>0</v>
      </c>
      <c r="E87" s="66">
        <f>IF(D87&gt;0,'Final Temp'!$I$13+(('Final Temp'!I$17-'Final Temp'!$I$13)*(1-EXP(-D87/'Final Temp'!I$9))),C87)</f>
        <v>74.949090527668346</v>
      </c>
      <c r="F87" s="66">
        <f>IF(D87=0,E87,'Final Temp'!$I$13)</f>
        <v>74.949090527668346</v>
      </c>
      <c r="G87" s="66">
        <f t="shared" si="4"/>
        <v>74.949090527668346</v>
      </c>
      <c r="H87" s="66">
        <f>'Final Temp'!D$13+(('Final Temp'!I$17-'Final Temp'!D$13)*(1-EXP(-B87/'Final Temp'!I$9)))</f>
        <v>105.87022446990063</v>
      </c>
      <c r="I87" s="66">
        <f>IF('Final Temp'!$D$17&gt;='Final Temp'!$I$13,Calcs!H87,"")</f>
        <v>105.87022446990063</v>
      </c>
      <c r="L87" s="65">
        <f t="shared" si="6"/>
        <v>86</v>
      </c>
      <c r="M87" s="66">
        <f>'Final Temp'!$D$13+(('Final Temp'!$D$17-'Final Temp'!$D$13)*(1-EXP(-L87/'Final Temp'!$D$9)))</f>
        <v>61.249762222406055</v>
      </c>
      <c r="N87" s="65">
        <f>IF(M87&gt;'Final Temp'!$I$13,N86+K$2,0)</f>
        <v>0</v>
      </c>
      <c r="O87" s="66">
        <f>IF(N87&gt;0,'Final Temp'!$I$13+(('Final Temp'!$I$17-'Final Temp'!$I$13)*(1-EXP(-N87/'Final Temp'!$I$9))),M87)</f>
        <v>61.249762222406055</v>
      </c>
      <c r="P87" s="66">
        <f>IF(N87=0,O87,'Final Temp'!$I$13)</f>
        <v>61.249762222406055</v>
      </c>
      <c r="Q87" s="66">
        <f t="shared" si="7"/>
        <v>61.249762222406055</v>
      </c>
      <c r="R87" s="66">
        <f>'Final Temp'!$D$13+(('Final Temp'!$I$17-'Final Temp'!$D$13)*(1-EXP(-L87/'Final Temp'!$I$9)))</f>
        <v>84.966176784835085</v>
      </c>
      <c r="S87" s="66">
        <f>IF('Final Temp'!$D$17&gt;='Final Temp'!$I$13,Calcs!R87,"")</f>
        <v>84.966176784835085</v>
      </c>
    </row>
    <row r="88" spans="2:19" x14ac:dyDescent="0.25">
      <c r="B88" s="65">
        <f t="shared" si="5"/>
        <v>156.60000000000002</v>
      </c>
      <c r="C88" s="66">
        <f>'Final Temp'!$D$13+(('Final Temp'!$D$17-'Final Temp'!$D$13)*(1-EXP(-B88/'Final Temp'!$D$9)))</f>
        <v>75.273533292196547</v>
      </c>
      <c r="D88" s="65">
        <f>IF(C88&gt;'Final Temp'!$I$13,D87+A$2,0)</f>
        <v>1.8</v>
      </c>
      <c r="E88" s="66">
        <f>IF(D88&gt;0,'Final Temp'!$I$13+(('Final Temp'!I$17-'Final Temp'!$I$13)*(1-EXP(-D88/'Final Temp'!I$9))),C88)</f>
        <v>75.8074429678977</v>
      </c>
      <c r="F88" s="66">
        <f>IF(D88=0,E88,'Final Temp'!$I$13)</f>
        <v>75</v>
      </c>
      <c r="G88" s="66">
        <f t="shared" si="4"/>
        <v>75.8074429678977</v>
      </c>
      <c r="H88" s="66">
        <f>'Final Temp'!D$13+(('Final Temp'!I$17-'Final Temp'!D$13)*(1-EXP(-B88/'Final Temp'!I$9)))</f>
        <v>106.29419135063456</v>
      </c>
      <c r="I88" s="66">
        <f>IF('Final Temp'!$D$17&gt;='Final Temp'!$I$13,Calcs!H88,"")</f>
        <v>106.29419135063456</v>
      </c>
      <c r="L88" s="65">
        <f t="shared" si="6"/>
        <v>87</v>
      </c>
      <c r="M88" s="66">
        <f>'Final Temp'!$D$13+(('Final Temp'!$D$17-'Final Temp'!$D$13)*(1-EXP(-L88/'Final Temp'!$D$9)))</f>
        <v>61.468209343657477</v>
      </c>
      <c r="N88" s="65">
        <f>IF(M88&gt;'Final Temp'!$I$13,N87+K$2,0)</f>
        <v>0</v>
      </c>
      <c r="O88" s="66">
        <f>IF(N88&gt;0,'Final Temp'!$I$13+(('Final Temp'!$I$17-'Final Temp'!$I$13)*(1-EXP(-N88/'Final Temp'!$I$9))),M88)</f>
        <v>61.468209343657477</v>
      </c>
      <c r="P88" s="66">
        <f>IF(N88=0,O88,'Final Temp'!$I$13)</f>
        <v>61.468209343657477</v>
      </c>
      <c r="Q88" s="66">
        <f t="shared" si="7"/>
        <v>61.468209343657477</v>
      </c>
      <c r="R88" s="66">
        <f>'Final Temp'!$D$13+(('Final Temp'!$I$17-'Final Temp'!$D$13)*(1-EXP(-L88/'Final Temp'!$I$9)))</f>
        <v>85.347032167623468</v>
      </c>
      <c r="S88" s="66">
        <f>IF('Final Temp'!$D$17&gt;='Final Temp'!$I$13,Calcs!R88,"")</f>
        <v>85.347032167623468</v>
      </c>
    </row>
    <row r="89" spans="2:19" x14ac:dyDescent="0.25">
      <c r="B89" s="65">
        <f t="shared" si="5"/>
        <v>158.40000000000003</v>
      </c>
      <c r="C89" s="66">
        <f>'Final Temp'!$D$13+(('Final Temp'!$D$17-'Final Temp'!$D$13)*(1-EXP(-B89/'Final Temp'!$D$9)))</f>
        <v>75.596357891685869</v>
      </c>
      <c r="D89" s="65">
        <f>IF(C89&gt;'Final Temp'!$I$13,D88+A$2,0)</f>
        <v>3.6</v>
      </c>
      <c r="E89" s="66">
        <f>IF(D89&gt;0,'Final Temp'!$I$13+(('Final Temp'!I$17-'Final Temp'!$I$13)*(1-EXP(-D89/'Final Temp'!I$9))),C89)</f>
        <v>76.604855718158376</v>
      </c>
      <c r="F89" s="66">
        <f>IF(D89=0,E89,'Final Temp'!$I$13)</f>
        <v>75</v>
      </c>
      <c r="G89" s="66">
        <f t="shared" si="4"/>
        <v>76.604855718158376</v>
      </c>
      <c r="H89" s="66">
        <f>'Final Temp'!D$13+(('Final Temp'!I$17-'Final Temp'!D$13)*(1-EXP(-B89/'Final Temp'!I$9)))</f>
        <v>106.71289163019205</v>
      </c>
      <c r="I89" s="66">
        <f>IF('Final Temp'!$D$17&gt;='Final Temp'!$I$13,Calcs!H89,"")</f>
        <v>106.71289163019205</v>
      </c>
      <c r="L89" s="65">
        <f t="shared" si="6"/>
        <v>88</v>
      </c>
      <c r="M89" s="66">
        <f>'Final Temp'!$D$13+(('Final Temp'!$D$17-'Final Temp'!$D$13)*(1-EXP(-L89/'Final Temp'!$D$9)))</f>
        <v>61.686050509344447</v>
      </c>
      <c r="N89" s="65">
        <f>IF(M89&gt;'Final Temp'!$I$13,N88+K$2,0)</f>
        <v>0</v>
      </c>
      <c r="O89" s="66">
        <f>IF(N89&gt;0,'Final Temp'!$I$13+(('Final Temp'!$I$17-'Final Temp'!$I$13)*(1-EXP(-N89/'Final Temp'!$I$9))),M89)</f>
        <v>61.686050509344447</v>
      </c>
      <c r="P89" s="66">
        <f>IF(N89=0,O89,'Final Temp'!$I$13)</f>
        <v>61.686050509344447</v>
      </c>
      <c r="Q89" s="66">
        <f t="shared" si="7"/>
        <v>61.686050509344447</v>
      </c>
      <c r="R89" s="66">
        <f>'Final Temp'!$D$13+(('Final Temp'!$I$17-'Final Temp'!$D$13)*(1-EXP(-L89/'Final Temp'!$I$9)))</f>
        <v>85.725251883577812</v>
      </c>
      <c r="S89" s="66">
        <f>IF('Final Temp'!$D$17&gt;='Final Temp'!$I$13,Calcs!R89,"")</f>
        <v>85.725251883577812</v>
      </c>
    </row>
    <row r="90" spans="2:19" x14ac:dyDescent="0.25">
      <c r="B90" s="65">
        <f t="shared" si="5"/>
        <v>160.20000000000005</v>
      </c>
      <c r="C90" s="66">
        <f>'Final Temp'!$D$13+(('Final Temp'!$D$17-'Final Temp'!$D$13)*(1-EXP(-B90/'Final Temp'!$D$9)))</f>
        <v>75.917572396768122</v>
      </c>
      <c r="D90" s="65">
        <f>IF(C90&gt;'Final Temp'!$I$13,D89+A$2,0)</f>
        <v>5.4</v>
      </c>
      <c r="E90" s="66">
        <f>IF(D90&gt;0,'Final Temp'!$I$13+(('Final Temp'!I$17-'Final Temp'!$I$13)*(1-EXP(-D90/'Final Temp'!I$9))),C90)</f>
        <v>77.392362848146576</v>
      </c>
      <c r="F90" s="66">
        <f>IF(D90=0,E90,'Final Temp'!$I$13)</f>
        <v>75</v>
      </c>
      <c r="G90" s="66">
        <f t="shared" si="4"/>
        <v>77.392362848146576</v>
      </c>
      <c r="H90" s="66">
        <f>'Final Temp'!D$13+(('Final Temp'!I$17-'Final Temp'!D$13)*(1-EXP(-B90/'Final Temp'!I$9)))</f>
        <v>107.12639073134361</v>
      </c>
      <c r="I90" s="66">
        <f>IF('Final Temp'!$D$17&gt;='Final Temp'!$I$13,Calcs!H90,"")</f>
        <v>107.12639073134361</v>
      </c>
      <c r="L90" s="65">
        <f t="shared" si="6"/>
        <v>89</v>
      </c>
      <c r="M90" s="66">
        <f>'Final Temp'!$D$13+(('Final Temp'!$D$17-'Final Temp'!$D$13)*(1-EXP(-L90/'Final Temp'!$D$9)))</f>
        <v>61.903287400341242</v>
      </c>
      <c r="N90" s="65">
        <f>IF(M90&gt;'Final Temp'!$I$13,N89+K$2,0)</f>
        <v>0</v>
      </c>
      <c r="O90" s="66">
        <f>IF(N90&gt;0,'Final Temp'!$I$13+(('Final Temp'!$I$17-'Final Temp'!$I$13)*(1-EXP(-N90/'Final Temp'!$I$9))),M90)</f>
        <v>61.903287400341242</v>
      </c>
      <c r="P90" s="66">
        <f>IF(N90=0,O90,'Final Temp'!$I$13)</f>
        <v>61.903287400341242</v>
      </c>
      <c r="Q90" s="66">
        <f t="shared" si="7"/>
        <v>61.903287400341242</v>
      </c>
      <c r="R90" s="66">
        <f>'Final Temp'!$D$13+(('Final Temp'!$I$17-'Final Temp'!$D$13)*(1-EXP(-L90/'Final Temp'!$I$9)))</f>
        <v>86.100854172533943</v>
      </c>
      <c r="S90" s="66">
        <f>IF('Final Temp'!$D$17&gt;='Final Temp'!$I$13,Calcs!R90,"")</f>
        <v>86.100854172533943</v>
      </c>
    </row>
    <row r="91" spans="2:19" x14ac:dyDescent="0.25">
      <c r="B91" s="65">
        <f t="shared" si="5"/>
        <v>162.00000000000006</v>
      </c>
      <c r="C91" s="66">
        <f>'Final Temp'!$D$13+(('Final Temp'!$D$17-'Final Temp'!$D$13)*(1-EXP(-B91/'Final Temp'!$D$9)))</f>
        <v>76.237184837822682</v>
      </c>
      <c r="D91" s="65">
        <f>IF(C91&gt;'Final Temp'!$I$13,D90+A$2,0)</f>
        <v>7.2</v>
      </c>
      <c r="E91" s="66">
        <f>IF(D91&gt;0,'Final Temp'!$I$13+(('Final Temp'!I$17-'Final Temp'!$I$13)*(1-EXP(-D91/'Final Temp'!I$9))),C91)</f>
        <v>78.170087407453593</v>
      </c>
      <c r="F91" s="66">
        <f>IF(D91=0,E91,'Final Temp'!$I$13)</f>
        <v>75</v>
      </c>
      <c r="G91" s="66">
        <f t="shared" si="4"/>
        <v>78.170087407453593</v>
      </c>
      <c r="H91" s="66">
        <f>'Final Temp'!D$13+(('Final Temp'!I$17-'Final Temp'!D$13)*(1-EXP(-B91/'Final Temp'!I$9)))</f>
        <v>107.53475326416505</v>
      </c>
      <c r="I91" s="66">
        <f>IF('Final Temp'!$D$17&gt;='Final Temp'!$I$13,Calcs!H91,"")</f>
        <v>107.53475326416505</v>
      </c>
      <c r="L91" s="65">
        <f t="shared" si="6"/>
        <v>90</v>
      </c>
      <c r="M91" s="66">
        <f>'Final Temp'!$D$13+(('Final Temp'!$D$17-'Final Temp'!$D$13)*(1-EXP(-L91/'Final Temp'!$D$9)))</f>
        <v>62.119921692859513</v>
      </c>
      <c r="N91" s="65">
        <f>IF(M91&gt;'Final Temp'!$I$13,N90+K$2,0)</f>
        <v>0</v>
      </c>
      <c r="O91" s="66">
        <f>IF(N91&gt;0,'Final Temp'!$I$13+(('Final Temp'!$I$17-'Final Temp'!$I$13)*(1-EXP(-N91/'Final Temp'!$I$9))),M91)</f>
        <v>62.119921692859513</v>
      </c>
      <c r="P91" s="66">
        <f>IF(N91=0,O91,'Final Temp'!$I$13)</f>
        <v>62.119921692859513</v>
      </c>
      <c r="Q91" s="66">
        <f t="shared" si="7"/>
        <v>62.119921692859513</v>
      </c>
      <c r="R91" s="66">
        <f>'Final Temp'!$D$13+(('Final Temp'!$I$17-'Final Temp'!$D$13)*(1-EXP(-L91/'Final Temp'!$I$9)))</f>
        <v>86.473857148100976</v>
      </c>
      <c r="S91" s="66">
        <f>IF('Final Temp'!$D$17&gt;='Final Temp'!$I$13,Calcs!R91,"")</f>
        <v>86.473857148100976</v>
      </c>
    </row>
    <row r="92" spans="2:19" x14ac:dyDescent="0.25">
      <c r="B92" s="65">
        <f t="shared" si="5"/>
        <v>163.80000000000007</v>
      </c>
      <c r="C92" s="66">
        <f>'Final Temp'!$D$13+(('Final Temp'!$D$17-'Final Temp'!$D$13)*(1-EXP(-B92/'Final Temp'!$D$9)))</f>
        <v>76.555203205177179</v>
      </c>
      <c r="D92" s="65">
        <f>IF(C92&gt;'Final Temp'!$I$13,D91+A$2,0)</f>
        <v>9</v>
      </c>
      <c r="E92" s="66">
        <f>IF(D92&gt;0,'Final Temp'!$I$13+(('Final Temp'!I$17-'Final Temp'!$I$13)*(1-EXP(-D92/'Final Temp'!I$9))),C92)</f>
        <v>78.938150917124076</v>
      </c>
      <c r="F92" s="66">
        <f>IF(D92=0,E92,'Final Temp'!$I$13)</f>
        <v>75</v>
      </c>
      <c r="G92" s="66">
        <f t="shared" si="4"/>
        <v>78.938150917124076</v>
      </c>
      <c r="H92" s="66">
        <f>'Final Temp'!D$13+(('Final Temp'!I$17-'Final Temp'!D$13)*(1-EXP(-B92/'Final Temp'!I$9)))</f>
        <v>107.93804303613294</v>
      </c>
      <c r="I92" s="66">
        <f>IF('Final Temp'!$D$17&gt;='Final Temp'!$I$13,Calcs!H92,"")</f>
        <v>107.93804303613294</v>
      </c>
      <c r="L92" s="65">
        <f t="shared" si="6"/>
        <v>91</v>
      </c>
      <c r="M92" s="66">
        <f>'Final Temp'!$D$13+(('Final Temp'!$D$17-'Final Temp'!$D$13)*(1-EXP(-L92/'Final Temp'!$D$9)))</f>
        <v>62.335955058461245</v>
      </c>
      <c r="N92" s="65">
        <f>IF(M92&gt;'Final Temp'!$I$13,N91+K$2,0)</f>
        <v>0</v>
      </c>
      <c r="O92" s="66">
        <f>IF(N92&gt;0,'Final Temp'!$I$13+(('Final Temp'!$I$17-'Final Temp'!$I$13)*(1-EXP(-N92/'Final Temp'!$I$9))),M92)</f>
        <v>62.335955058461245</v>
      </c>
      <c r="P92" s="66">
        <f>IF(N92=0,O92,'Final Temp'!$I$13)</f>
        <v>62.335955058461245</v>
      </c>
      <c r="Q92" s="66">
        <f t="shared" si="7"/>
        <v>62.335955058461245</v>
      </c>
      <c r="R92" s="66">
        <f>'Final Temp'!$D$13+(('Final Temp'!$I$17-'Final Temp'!$D$13)*(1-EXP(-L92/'Final Temp'!$I$9)))</f>
        <v>86.844278798534816</v>
      </c>
      <c r="S92" s="66">
        <f>IF('Final Temp'!$D$17&gt;='Final Temp'!$I$13,Calcs!R92,"")</f>
        <v>86.844278798534816</v>
      </c>
    </row>
    <row r="93" spans="2:19" x14ac:dyDescent="0.25">
      <c r="B93" s="65">
        <f t="shared" si="5"/>
        <v>165.60000000000008</v>
      </c>
      <c r="C93" s="66">
        <f>'Final Temp'!$D$13+(('Final Temp'!$D$17-'Final Temp'!$D$13)*(1-EXP(-B93/'Final Temp'!$D$9)))</f>
        <v>76.871635449307419</v>
      </c>
      <c r="D93" s="65">
        <f>IF(C93&gt;'Final Temp'!$I$13,D92+A$2,0)</f>
        <v>10.8</v>
      </c>
      <c r="E93" s="66">
        <f>IF(D93&gt;0,'Final Temp'!$I$13+(('Final Temp'!I$17-'Final Temp'!$I$13)*(1-EXP(-D93/'Final Temp'!I$9))),C93)</f>
        <v>79.696673388644058</v>
      </c>
      <c r="F93" s="66">
        <f>IF(D93=0,E93,'Final Temp'!$I$13)</f>
        <v>75</v>
      </c>
      <c r="G93" s="66">
        <f t="shared" si="4"/>
        <v>79.696673388644058</v>
      </c>
      <c r="H93" s="66">
        <f>'Final Temp'!D$13+(('Final Temp'!I$17-'Final Temp'!D$13)*(1-EXP(-B93/'Final Temp'!I$9)))</f>
        <v>108.33632306209469</v>
      </c>
      <c r="I93" s="66">
        <f>IF('Final Temp'!$D$17&gt;='Final Temp'!$I$13,Calcs!H93,"")</f>
        <v>108.33632306209469</v>
      </c>
      <c r="L93" s="65">
        <f t="shared" si="6"/>
        <v>92</v>
      </c>
      <c r="M93" s="66">
        <f>'Final Temp'!$D$13+(('Final Temp'!$D$17-'Final Temp'!$D$13)*(1-EXP(-L93/'Final Temp'!$D$9)))</f>
        <v>62.551389164071608</v>
      </c>
      <c r="N93" s="65">
        <f>IF(M93&gt;'Final Temp'!$I$13,N92+K$2,0)</f>
        <v>0</v>
      </c>
      <c r="O93" s="66">
        <f>IF(N93&gt;0,'Final Temp'!$I$13+(('Final Temp'!$I$17-'Final Temp'!$I$13)*(1-EXP(-N93/'Final Temp'!$I$9))),M93)</f>
        <v>62.551389164071608</v>
      </c>
      <c r="P93" s="66">
        <f>IF(N93=0,O93,'Final Temp'!$I$13)</f>
        <v>62.551389164071608</v>
      </c>
      <c r="Q93" s="66">
        <f t="shared" si="7"/>
        <v>62.551389164071608</v>
      </c>
      <c r="R93" s="66">
        <f>'Final Temp'!$D$13+(('Final Temp'!$I$17-'Final Temp'!$D$13)*(1-EXP(-L93/'Final Temp'!$I$9)))</f>
        <v>87.212136987605675</v>
      </c>
      <c r="S93" s="66">
        <f>IF('Final Temp'!$D$17&gt;='Final Temp'!$I$13,Calcs!R93,"")</f>
        <v>87.212136987605675</v>
      </c>
    </row>
    <row r="94" spans="2:19" x14ac:dyDescent="0.25">
      <c r="B94" s="65">
        <f t="shared" si="5"/>
        <v>167.40000000000009</v>
      </c>
      <c r="C94" s="66">
        <f>'Final Temp'!$D$13+(('Final Temp'!$D$17-'Final Temp'!$D$13)*(1-EXP(-B94/'Final Temp'!$D$9)))</f>
        <v>77.186489481035935</v>
      </c>
      <c r="D94" s="65">
        <f>IF(C94&gt;'Final Temp'!$I$13,D93+A$2,0)</f>
        <v>12.600000000000001</v>
      </c>
      <c r="E94" s="66">
        <f>IF(D94&gt;0,'Final Temp'!$I$13+(('Final Temp'!I$17-'Final Temp'!$I$13)*(1-EXP(-D94/'Final Temp'!I$9))),C94)</f>
        <v>80.445773342692959</v>
      </c>
      <c r="F94" s="66">
        <f>IF(D94=0,E94,'Final Temp'!$I$13)</f>
        <v>75</v>
      </c>
      <c r="G94" s="66">
        <f t="shared" si="4"/>
        <v>80.445773342692959</v>
      </c>
      <c r="H94" s="66">
        <f>'Final Temp'!D$13+(('Final Temp'!I$17-'Final Temp'!D$13)*(1-EXP(-B94/'Final Temp'!I$9)))</f>
        <v>108.72965557411463</v>
      </c>
      <c r="I94" s="66">
        <f>IF('Final Temp'!$D$17&gt;='Final Temp'!$I$13,Calcs!H94,"")</f>
        <v>108.72965557411463</v>
      </c>
      <c r="L94" s="65">
        <f t="shared" si="6"/>
        <v>93</v>
      </c>
      <c r="M94" s="66">
        <f>'Final Temp'!$D$13+(('Final Temp'!$D$17-'Final Temp'!$D$13)*(1-EXP(-L94/'Final Temp'!$D$9)))</f>
        <v>62.766225671991904</v>
      </c>
      <c r="N94" s="65">
        <f>IF(M94&gt;'Final Temp'!$I$13,N93+K$2,0)</f>
        <v>0</v>
      </c>
      <c r="O94" s="66">
        <f>IF(N94&gt;0,'Final Temp'!$I$13+(('Final Temp'!$I$17-'Final Temp'!$I$13)*(1-EXP(-N94/'Final Temp'!$I$9))),M94)</f>
        <v>62.766225671991904</v>
      </c>
      <c r="P94" s="66">
        <f>IF(N94=0,O94,'Final Temp'!$I$13)</f>
        <v>62.766225671991904</v>
      </c>
      <c r="Q94" s="66">
        <f t="shared" si="7"/>
        <v>62.766225671991904</v>
      </c>
      <c r="R94" s="66">
        <f>'Final Temp'!$D$13+(('Final Temp'!$I$17-'Final Temp'!$D$13)*(1-EXP(-L94/'Final Temp'!$I$9)))</f>
        <v>87.577449455459572</v>
      </c>
      <c r="S94" s="66">
        <f>IF('Final Temp'!$D$17&gt;='Final Temp'!$I$13,Calcs!R94,"")</f>
        <v>87.577449455459572</v>
      </c>
    </row>
    <row r="95" spans="2:19" x14ac:dyDescent="0.25">
      <c r="B95" s="65">
        <f t="shared" si="5"/>
        <v>169.2000000000001</v>
      </c>
      <c r="C95" s="66">
        <f>'Final Temp'!$D$13+(('Final Temp'!$D$17-'Final Temp'!$D$13)*(1-EXP(-B95/'Final Temp'!$D$9)))</f>
        <v>77.499773171729942</v>
      </c>
      <c r="D95" s="65">
        <f>IF(C95&gt;'Final Temp'!$I$13,D94+A$2,0)</f>
        <v>14.400000000000002</v>
      </c>
      <c r="E95" s="66">
        <f>IF(D95&gt;0,'Final Temp'!$I$13+(('Final Temp'!I$17-'Final Temp'!$I$13)*(1-EXP(-D95/'Final Temp'!I$9))),C95)</f>
        <v>81.185567827662638</v>
      </c>
      <c r="F95" s="66">
        <f>IF(D95=0,E95,'Final Temp'!$I$13)</f>
        <v>75</v>
      </c>
      <c r="G95" s="66">
        <f t="shared" si="4"/>
        <v>81.185567827662638</v>
      </c>
      <c r="H95" s="66">
        <f>'Final Temp'!D$13+(('Final Temp'!I$17-'Final Temp'!D$13)*(1-EXP(-B95/'Final Temp'!I$9)))</f>
        <v>109.11810203119803</v>
      </c>
      <c r="I95" s="66">
        <f>IF('Final Temp'!$D$17&gt;='Final Temp'!$I$13,Calcs!H95,"")</f>
        <v>109.11810203119803</v>
      </c>
      <c r="L95" s="65">
        <f t="shared" si="6"/>
        <v>94</v>
      </c>
      <c r="M95" s="66">
        <f>'Final Temp'!$D$13+(('Final Temp'!$D$17-'Final Temp'!$D$13)*(1-EXP(-L95/'Final Temp'!$D$9)))</f>
        <v>62.980466239912261</v>
      </c>
      <c r="N95" s="65">
        <f>IF(M95&gt;'Final Temp'!$I$13,N94+K$2,0)</f>
        <v>0</v>
      </c>
      <c r="O95" s="66">
        <f>IF(N95&gt;0,'Final Temp'!$I$13+(('Final Temp'!$I$17-'Final Temp'!$I$13)*(1-EXP(-N95/'Final Temp'!$I$9))),M95)</f>
        <v>62.980466239912261</v>
      </c>
      <c r="P95" s="66">
        <f>IF(N95=0,O95,'Final Temp'!$I$13)</f>
        <v>62.980466239912261</v>
      </c>
      <c r="Q95" s="66">
        <f t="shared" si="7"/>
        <v>62.980466239912261</v>
      </c>
      <c r="R95" s="66">
        <f>'Final Temp'!$D$13+(('Final Temp'!$I$17-'Final Temp'!$D$13)*(1-EXP(-L95/'Final Temp'!$I$9)))</f>
        <v>87.940233819473775</v>
      </c>
      <c r="S95" s="66">
        <f>IF('Final Temp'!$D$17&gt;='Final Temp'!$I$13,Calcs!R95,"")</f>
        <v>87.940233819473775</v>
      </c>
    </row>
    <row r="96" spans="2:19" x14ac:dyDescent="0.25">
      <c r="B96" s="65">
        <f t="shared" si="5"/>
        <v>171.00000000000011</v>
      </c>
      <c r="C96" s="66">
        <f>'Final Temp'!$D$13+(('Final Temp'!$D$17-'Final Temp'!$D$13)*(1-EXP(-B96/'Final Temp'!$D$9)))</f>
        <v>77.811494353498006</v>
      </c>
      <c r="D96" s="65">
        <f>IF(C96&gt;'Final Temp'!$I$13,D95+A$2,0)</f>
        <v>16.200000000000003</v>
      </c>
      <c r="E96" s="66">
        <f>IF(D96&gt;0,'Final Temp'!$I$13+(('Final Temp'!I$17-'Final Temp'!$I$13)*(1-EXP(-D96/'Final Temp'!I$9))),C96)</f>
        <v>81.916172437946486</v>
      </c>
      <c r="F96" s="66">
        <f>IF(D96=0,E96,'Final Temp'!$I$13)</f>
        <v>75</v>
      </c>
      <c r="G96" s="66">
        <f t="shared" si="4"/>
        <v>81.916172437946486</v>
      </c>
      <c r="H96" s="66">
        <f>'Final Temp'!D$13+(('Final Temp'!I$17-'Final Temp'!D$13)*(1-EXP(-B96/'Final Temp'!I$9)))</f>
        <v>109.5017231288941</v>
      </c>
      <c r="I96" s="66">
        <f>IF('Final Temp'!$D$17&gt;='Final Temp'!$I$13,Calcs!H96,"")</f>
        <v>109.5017231288941</v>
      </c>
      <c r="L96" s="65">
        <f t="shared" si="6"/>
        <v>95</v>
      </c>
      <c r="M96" s="66">
        <f>'Final Temp'!$D$13+(('Final Temp'!$D$17-'Final Temp'!$D$13)*(1-EXP(-L96/'Final Temp'!$D$9)))</f>
        <v>63.19411252092457</v>
      </c>
      <c r="N96" s="65">
        <f>IF(M96&gt;'Final Temp'!$I$13,N95+K$2,0)</f>
        <v>0</v>
      </c>
      <c r="O96" s="66">
        <f>IF(N96&gt;0,'Final Temp'!$I$13+(('Final Temp'!$I$17-'Final Temp'!$I$13)*(1-EXP(-N96/'Final Temp'!$I$9))),M96)</f>
        <v>63.19411252092457</v>
      </c>
      <c r="P96" s="66">
        <f>IF(N96=0,O96,'Final Temp'!$I$13)</f>
        <v>63.19411252092457</v>
      </c>
      <c r="Q96" s="66">
        <f t="shared" si="7"/>
        <v>63.19411252092457</v>
      </c>
      <c r="R96" s="66">
        <f>'Final Temp'!$D$13+(('Final Temp'!$I$17-'Final Temp'!$D$13)*(1-EXP(-L96/'Final Temp'!$I$9)))</f>
        <v>88.300507575106565</v>
      </c>
      <c r="S96" s="66">
        <f>IF('Final Temp'!$D$17&gt;='Final Temp'!$I$13,Calcs!R96,"")</f>
        <v>88.300507575106565</v>
      </c>
    </row>
    <row r="97" spans="2:19" x14ac:dyDescent="0.25">
      <c r="B97" s="65">
        <f t="shared" si="5"/>
        <v>172.80000000000013</v>
      </c>
      <c r="C97" s="66">
        <f>'Final Temp'!$D$13+(('Final Temp'!$D$17-'Final Temp'!$D$13)*(1-EXP(-B97/'Final Temp'!$D$9)))</f>
        <v>78.121660819385937</v>
      </c>
      <c r="D97" s="65">
        <f>IF(C97&gt;'Final Temp'!$I$13,D96+A$2,0)</f>
        <v>18.000000000000004</v>
      </c>
      <c r="E97" s="66">
        <f>IF(D97&gt;0,'Final Temp'!$I$13+(('Final Temp'!I$17-'Final Temp'!$I$13)*(1-EXP(-D97/'Final Temp'!I$9))),C97)</f>
        <v>82.637701332001299</v>
      </c>
      <c r="F97" s="66">
        <f>IF(D97=0,E97,'Final Temp'!$I$13)</f>
        <v>75</v>
      </c>
      <c r="G97" s="66">
        <f t="shared" si="4"/>
        <v>82.637701332001299</v>
      </c>
      <c r="H97" s="66">
        <f>'Final Temp'!D$13+(('Final Temp'!I$17-'Final Temp'!D$13)*(1-EXP(-B97/'Final Temp'!I$9)))</f>
        <v>109.88057880877982</v>
      </c>
      <c r="I97" s="66">
        <f>IF('Final Temp'!$D$17&gt;='Final Temp'!$I$13,Calcs!H97,"")</f>
        <v>109.88057880877982</v>
      </c>
      <c r="L97" s="65">
        <f t="shared" si="6"/>
        <v>96</v>
      </c>
      <c r="M97" s="66">
        <f>'Final Temp'!$D$13+(('Final Temp'!$D$17-'Final Temp'!$D$13)*(1-EXP(-L97/'Final Temp'!$D$9)))</f>
        <v>63.40716616353513</v>
      </c>
      <c r="N97" s="65">
        <f>IF(M97&gt;'Final Temp'!$I$13,N96+K$2,0)</f>
        <v>0</v>
      </c>
      <c r="O97" s="66">
        <f>IF(N97&gt;0,'Final Temp'!$I$13+(('Final Temp'!$I$17-'Final Temp'!$I$13)*(1-EXP(-N97/'Final Temp'!$I$9))),M97)</f>
        <v>63.40716616353513</v>
      </c>
      <c r="P97" s="66">
        <f>IF(N97=0,O97,'Final Temp'!$I$13)</f>
        <v>63.40716616353513</v>
      </c>
      <c r="Q97" s="66">
        <f t="shared" si="7"/>
        <v>63.40716616353513</v>
      </c>
      <c r="R97" s="66">
        <f>'Final Temp'!$D$13+(('Final Temp'!$I$17-'Final Temp'!$D$13)*(1-EXP(-L97/'Final Temp'!$I$9)))</f>
        <v>88.65828809674079</v>
      </c>
      <c r="S97" s="66">
        <f>IF('Final Temp'!$D$17&gt;='Final Temp'!$I$13,Calcs!R97,"")</f>
        <v>88.65828809674079</v>
      </c>
    </row>
    <row r="98" spans="2:19" x14ac:dyDescent="0.25">
      <c r="B98" s="65">
        <f t="shared" si="5"/>
        <v>174.60000000000014</v>
      </c>
      <c r="C98" s="66">
        <f>'Final Temp'!$D$13+(('Final Temp'!$D$17-'Final Temp'!$D$13)*(1-EXP(-B98/'Final Temp'!$D$9)))</f>
        <v>78.430280323571509</v>
      </c>
      <c r="D98" s="65">
        <f>IF(C98&gt;'Final Temp'!$I$13,D97+A$2,0)</f>
        <v>19.800000000000004</v>
      </c>
      <c r="E98" s="66">
        <f>IF(D98&gt;0,'Final Temp'!$I$13+(('Final Temp'!I$17-'Final Temp'!$I$13)*(1-EXP(-D98/'Final Temp'!I$9))),C98)</f>
        <v>83.350267250184743</v>
      </c>
      <c r="F98" s="66">
        <f>IF(D98=0,E98,'Final Temp'!$I$13)</f>
        <v>75</v>
      </c>
      <c r="G98" s="66">
        <f t="shared" si="4"/>
        <v>83.350267250184743</v>
      </c>
      <c r="H98" s="66">
        <f>'Final Temp'!D$13+(('Final Temp'!I$17-'Final Temp'!D$13)*(1-EXP(-B98/'Final Temp'!I$9)))</f>
        <v>110.25472826782597</v>
      </c>
      <c r="I98" s="66">
        <f>IF('Final Temp'!$D$17&gt;='Final Temp'!$I$13,Calcs!H98,"")</f>
        <v>110.25472826782597</v>
      </c>
      <c r="L98" s="65">
        <f t="shared" si="6"/>
        <v>97</v>
      </c>
      <c r="M98" s="66">
        <f>'Final Temp'!$D$13+(('Final Temp'!$D$17-'Final Temp'!$D$13)*(1-EXP(-L98/'Final Temp'!$D$9)))</f>
        <v>63.619628811677444</v>
      </c>
      <c r="N98" s="65">
        <f>IF(M98&gt;'Final Temp'!$I$13,N97+K$2,0)</f>
        <v>0</v>
      </c>
      <c r="O98" s="66">
        <f>IF(N98&gt;0,'Final Temp'!$I$13+(('Final Temp'!$I$17-'Final Temp'!$I$13)*(1-EXP(-N98/'Final Temp'!$I$9))),M98)</f>
        <v>63.619628811677444</v>
      </c>
      <c r="P98" s="66">
        <f>IF(N98=0,O98,'Final Temp'!$I$13)</f>
        <v>63.619628811677444</v>
      </c>
      <c r="Q98" s="66">
        <f t="shared" si="7"/>
        <v>63.619628811677444</v>
      </c>
      <c r="R98" s="66">
        <f>'Final Temp'!$D$13+(('Final Temp'!$I$17-'Final Temp'!$D$13)*(1-EXP(-L98/'Final Temp'!$I$9)))</f>
        <v>89.013592638521914</v>
      </c>
      <c r="S98" s="66">
        <f>IF('Final Temp'!$D$17&gt;='Final Temp'!$I$13,Calcs!R98,"")</f>
        <v>89.013592638521914</v>
      </c>
    </row>
    <row r="99" spans="2:19" x14ac:dyDescent="0.25">
      <c r="B99" s="65">
        <f t="shared" si="5"/>
        <v>176.40000000000015</v>
      </c>
      <c r="C99" s="66">
        <f>'Final Temp'!$D$13+(('Final Temp'!$D$17-'Final Temp'!$D$13)*(1-EXP(-B99/'Final Temp'!$D$9)))</f>
        <v>78.73736058155842</v>
      </c>
      <c r="D99" s="65">
        <f>IF(C99&gt;'Final Temp'!$I$13,D98+A$2,0)</f>
        <v>21.600000000000005</v>
      </c>
      <c r="E99" s="66">
        <f>IF(D99&gt;0,'Final Temp'!$I$13+(('Final Temp'!I$17-'Final Temp'!$I$13)*(1-EXP(-D99/'Final Temp'!I$9))),C99)</f>
        <v>84.053981532371239</v>
      </c>
      <c r="F99" s="66">
        <f>IF(D99=0,E99,'Final Temp'!$I$13)</f>
        <v>75</v>
      </c>
      <c r="G99" s="66">
        <f t="shared" si="4"/>
        <v>84.053981532371239</v>
      </c>
      <c r="H99" s="66">
        <f>'Final Temp'!D$13+(('Final Temp'!I$17-'Final Temp'!D$13)*(1-EXP(-B99/'Final Temp'!I$9)))</f>
        <v>110.62422996764674</v>
      </c>
      <c r="I99" s="66">
        <f>IF('Final Temp'!$D$17&gt;='Final Temp'!$I$13,Calcs!H99,"")</f>
        <v>110.62422996764674</v>
      </c>
      <c r="L99" s="65">
        <f t="shared" si="6"/>
        <v>98</v>
      </c>
      <c r="M99" s="66">
        <f>'Final Temp'!$D$13+(('Final Temp'!$D$17-'Final Temp'!$D$13)*(1-EXP(-L99/'Final Temp'!$D$9)))</f>
        <v>63.831502104724834</v>
      </c>
      <c r="N99" s="65">
        <f>IF(M99&gt;'Final Temp'!$I$13,N98+K$2,0)</f>
        <v>0</v>
      </c>
      <c r="O99" s="66">
        <f>IF(N99&gt;0,'Final Temp'!$I$13+(('Final Temp'!$I$17-'Final Temp'!$I$13)*(1-EXP(-N99/'Final Temp'!$I$9))),M99)</f>
        <v>63.831502104724834</v>
      </c>
      <c r="P99" s="66">
        <f>IF(N99=0,O99,'Final Temp'!$I$13)</f>
        <v>63.831502104724834</v>
      </c>
      <c r="Q99" s="66">
        <f t="shared" si="7"/>
        <v>63.831502104724834</v>
      </c>
      <c r="R99" s="66">
        <f>'Final Temp'!$D$13+(('Final Temp'!$I$17-'Final Temp'!$D$13)*(1-EXP(-L99/'Final Temp'!$I$9)))</f>
        <v>89.36643833518994</v>
      </c>
      <c r="S99" s="66">
        <f>IF('Final Temp'!$D$17&gt;='Final Temp'!$I$13,Calcs!R99,"")</f>
        <v>89.36643833518994</v>
      </c>
    </row>
    <row r="100" spans="2:19" x14ac:dyDescent="0.25">
      <c r="B100" s="65">
        <f t="shared" si="5"/>
        <v>178.20000000000016</v>
      </c>
      <c r="C100" s="66">
        <f>'Final Temp'!$D$13+(('Final Temp'!$D$17-'Final Temp'!$D$13)*(1-EXP(-B100/'Final Temp'!$D$9)))</f>
        <v>79.042909270369094</v>
      </c>
      <c r="D100" s="65">
        <f>IF(C100&gt;'Final Temp'!$I$13,D99+A$2,0)</f>
        <v>23.400000000000006</v>
      </c>
      <c r="E100" s="66">
        <f>IF(D100&gt;0,'Final Temp'!$I$13+(('Final Temp'!I$17-'Final Temp'!$I$13)*(1-EXP(-D100/'Final Temp'!I$9))),C100)</f>
        <v>84.748954135349123</v>
      </c>
      <c r="F100" s="66">
        <f>IF(D100=0,E100,'Final Temp'!$I$13)</f>
        <v>75</v>
      </c>
      <c r="G100" s="66">
        <f t="shared" si="4"/>
        <v>84.748954135349123</v>
      </c>
      <c r="H100" s="66">
        <f>'Final Temp'!D$13+(('Final Temp'!I$17-'Final Temp'!D$13)*(1-EXP(-B100/'Final Temp'!I$9)))</f>
        <v>110.9891416436345</v>
      </c>
      <c r="I100" s="66">
        <f>IF('Final Temp'!$D$17&gt;='Final Temp'!$I$13,Calcs!H100,"")</f>
        <v>110.9891416436345</v>
      </c>
      <c r="L100" s="65">
        <f t="shared" si="6"/>
        <v>99</v>
      </c>
      <c r="M100" s="66">
        <f>'Final Temp'!$D$13+(('Final Temp'!$D$17-'Final Temp'!$D$13)*(1-EXP(-L100/'Final Temp'!$D$9)))</f>
        <v>64.042787677503156</v>
      </c>
      <c r="N100" s="65">
        <f>IF(M100&gt;'Final Temp'!$I$13,N99+K$2,0)</f>
        <v>0</v>
      </c>
      <c r="O100" s="66">
        <f>IF(N100&gt;0,'Final Temp'!$I$13+(('Final Temp'!$I$17-'Final Temp'!$I$13)*(1-EXP(-N100/'Final Temp'!$I$9))),M100)</f>
        <v>64.042787677503156</v>
      </c>
      <c r="P100" s="66">
        <f>IF(N100=0,O100,'Final Temp'!$I$13)</f>
        <v>64.042787677503156</v>
      </c>
      <c r="Q100" s="66">
        <f t="shared" si="7"/>
        <v>64.042787677503156</v>
      </c>
      <c r="R100" s="66">
        <f>'Final Temp'!$D$13+(('Final Temp'!$I$17-'Final Temp'!$D$13)*(1-EXP(-L100/'Final Temp'!$I$9)))</f>
        <v>89.716842202905909</v>
      </c>
      <c r="S100" s="66">
        <f>IF('Final Temp'!$D$17&gt;='Final Temp'!$I$13,Calcs!R100,"")</f>
        <v>89.716842202905909</v>
      </c>
    </row>
    <row r="101" spans="2:19" x14ac:dyDescent="0.25">
      <c r="B101" s="65">
        <f t="shared" si="5"/>
        <v>180.00000000000017</v>
      </c>
      <c r="C101" s="66">
        <f>'Final Temp'!$D$13+(('Final Temp'!$D$17-'Final Temp'!$D$13)*(1-EXP(-B101/'Final Temp'!$D$9)))</f>
        <v>79.346934028736683</v>
      </c>
      <c r="D101" s="65">
        <f>IF(C101&gt;'Final Temp'!$I$13,D100+A$2,0)</f>
        <v>25.200000000000006</v>
      </c>
      <c r="E101" s="66">
        <f>IF(D101&gt;0,'Final Temp'!$I$13+(('Final Temp'!I$17-'Final Temp'!$I$13)*(1-EXP(-D101/'Final Temp'!I$9))),C101)</f>
        <v>85.435293650001526</v>
      </c>
      <c r="F101" s="66">
        <f>IF(D101=0,E101,'Final Temp'!$I$13)</f>
        <v>75</v>
      </c>
      <c r="G101" s="66">
        <f t="shared" si="4"/>
        <v>85.435293650001526</v>
      </c>
      <c r="H101" s="66">
        <f>'Final Temp'!D$13+(('Final Temp'!I$17-'Final Temp'!D$13)*(1-EXP(-B101/'Final Temp'!I$9)))</f>
        <v>111.34952031398103</v>
      </c>
      <c r="I101" s="66">
        <f>IF('Final Temp'!$D$17&gt;='Final Temp'!$I$13,Calcs!H101,"")</f>
        <v>111.34952031398103</v>
      </c>
      <c r="L101" s="65">
        <f t="shared" si="6"/>
        <v>100</v>
      </c>
      <c r="M101" s="66">
        <f>'Final Temp'!$D$13+(('Final Temp'!$D$17-'Final Temp'!$D$13)*(1-EXP(-L101/'Final Temp'!$D$9)))</f>
        <v>64.253487160303351</v>
      </c>
      <c r="N101" s="65">
        <f>IF(M101&gt;'Final Temp'!$I$13,N100+K$2,0)</f>
        <v>0</v>
      </c>
      <c r="O101" s="66">
        <f>IF(N101&gt;0,'Final Temp'!$I$13+(('Final Temp'!$I$17-'Final Temp'!$I$13)*(1-EXP(-N101/'Final Temp'!$I$9))),M101)</f>
        <v>64.253487160303351</v>
      </c>
      <c r="P101" s="66">
        <f>IF(N101=0,O101,'Final Temp'!$I$13)</f>
        <v>64.253487160303351</v>
      </c>
      <c r="Q101" s="66">
        <f t="shared" si="7"/>
        <v>64.253487160303351</v>
      </c>
      <c r="R101" s="66">
        <f>'Final Temp'!$D$13+(('Final Temp'!$I$17-'Final Temp'!$D$13)*(1-EXP(-L101/'Final Temp'!$I$9)))</f>
        <v>90.064821140072382</v>
      </c>
      <c r="S101" s="66">
        <f>IF('Final Temp'!$D$17&gt;='Final Temp'!$I$13,Calcs!R101,"")</f>
        <v>90.064821140072382</v>
      </c>
    </row>
    <row r="102" spans="2:19" x14ac:dyDescent="0.25">
      <c r="B102" s="65">
        <f t="shared" si="5"/>
        <v>181.80000000000018</v>
      </c>
      <c r="C102" s="66">
        <f>'Final Temp'!$D$13+(('Final Temp'!$D$17-'Final Temp'!$D$13)*(1-EXP(-B102/'Final Temp'!$D$9)))</f>
        <v>79.649442457295976</v>
      </c>
      <c r="D102" s="65">
        <f>IF(C102&gt;'Final Temp'!$I$13,D101+A$2,0)</f>
        <v>27.000000000000007</v>
      </c>
      <c r="E102" s="66">
        <f>IF(D102&gt;0,'Final Temp'!$I$13+(('Final Temp'!I$17-'Final Temp'!$I$13)*(1-EXP(-D102/'Final Temp'!I$9))),C102)</f>
        <v>86.11310731827399</v>
      </c>
      <c r="F102" s="66">
        <f>IF(D102=0,E102,'Final Temp'!$I$13)</f>
        <v>75</v>
      </c>
      <c r="G102" s="66">
        <f t="shared" si="4"/>
        <v>86.11310731827399</v>
      </c>
      <c r="H102" s="66">
        <f>'Final Temp'!D$13+(('Final Temp'!I$17-'Final Temp'!D$13)*(1-EXP(-B102/'Final Temp'!I$9)))</f>
        <v>111.70542228858675</v>
      </c>
      <c r="I102" s="66">
        <f>IF('Final Temp'!$D$17&gt;='Final Temp'!$I$13,Calcs!H102,"")</f>
        <v>111.70542228858675</v>
      </c>
      <c r="L102" s="65">
        <f t="shared" si="6"/>
        <v>101</v>
      </c>
      <c r="M102" s="66">
        <f>'Final Temp'!$D$13+(('Final Temp'!$D$17-'Final Temp'!$D$13)*(1-EXP(-L102/'Final Temp'!$D$9)))</f>
        <v>64.463602178894121</v>
      </c>
      <c r="N102" s="65">
        <f>IF(M102&gt;'Final Temp'!$I$13,N101+K$2,0)</f>
        <v>0</v>
      </c>
      <c r="O102" s="66">
        <f>IF(N102&gt;0,'Final Temp'!$I$13+(('Final Temp'!$I$17-'Final Temp'!$I$13)*(1-EXP(-N102/'Final Temp'!$I$9))),M102)</f>
        <v>64.463602178894121</v>
      </c>
      <c r="P102" s="66">
        <f>IF(N102=0,O102,'Final Temp'!$I$13)</f>
        <v>64.463602178894121</v>
      </c>
      <c r="Q102" s="66">
        <f t="shared" si="7"/>
        <v>64.463602178894121</v>
      </c>
      <c r="R102" s="66">
        <f>'Final Temp'!$D$13+(('Final Temp'!$I$17-'Final Temp'!$D$13)*(1-EXP(-L102/'Final Temp'!$I$9)))</f>
        <v>90.410391928148456</v>
      </c>
      <c r="S102" s="66">
        <f>IF('Final Temp'!$D$17&gt;='Final Temp'!$I$13,Calcs!R102,"")</f>
        <v>90.410391928148456</v>
      </c>
    </row>
    <row r="103" spans="2:19" x14ac:dyDescent="0.25">
      <c r="B103" s="65">
        <f t="shared" si="5"/>
        <v>183.60000000000019</v>
      </c>
      <c r="C103" s="66">
        <f>'Final Temp'!$D$13+(('Final Temp'!$D$17-'Final Temp'!$D$13)*(1-EXP(-B103/'Final Temp'!$D$9)))</f>
        <v>79.950442118773452</v>
      </c>
      <c r="D103" s="65">
        <f>IF(C103&gt;'Final Temp'!$I$13,D102+A$2,0)</f>
        <v>28.800000000000008</v>
      </c>
      <c r="E103" s="66">
        <f>IF(D103&gt;0,'Final Temp'!$I$13+(('Final Temp'!I$17-'Final Temp'!$I$13)*(1-EXP(-D103/'Final Temp'!I$9))),C103)</f>
        <v>86.782501049931184</v>
      </c>
      <c r="F103" s="66">
        <f>IF(D103=0,E103,'Final Temp'!$I$13)</f>
        <v>75</v>
      </c>
      <c r="G103" s="66">
        <f t="shared" si="4"/>
        <v>86.782501049931184</v>
      </c>
      <c r="H103" s="66">
        <f>'Final Temp'!D$13+(('Final Temp'!I$17-'Final Temp'!D$13)*(1-EXP(-B103/'Final Temp'!I$9)))</f>
        <v>112.0569031778593</v>
      </c>
      <c r="I103" s="66">
        <f>IF('Final Temp'!$D$17&gt;='Final Temp'!$I$13,Calcs!H103,"")</f>
        <v>112.0569031778593</v>
      </c>
      <c r="L103" s="65">
        <f t="shared" si="6"/>
        <v>102</v>
      </c>
      <c r="M103" s="66">
        <f>'Final Temp'!$D$13+(('Final Temp'!$D$17-'Final Temp'!$D$13)*(1-EXP(-L103/'Final Temp'!$D$9)))</f>
        <v>64.673134354534312</v>
      </c>
      <c r="N103" s="65">
        <f>IF(M103&gt;'Final Temp'!$I$13,N102+K$2,0)</f>
        <v>0</v>
      </c>
      <c r="O103" s="66">
        <f>IF(N103&gt;0,'Final Temp'!$I$13+(('Final Temp'!$I$17-'Final Temp'!$I$13)*(1-EXP(-N103/'Final Temp'!$I$9))),M103)</f>
        <v>64.673134354534312</v>
      </c>
      <c r="P103" s="66">
        <f>IF(N103=0,O103,'Final Temp'!$I$13)</f>
        <v>64.673134354534312</v>
      </c>
      <c r="Q103" s="66">
        <f t="shared" si="7"/>
        <v>64.673134354534312</v>
      </c>
      <c r="R103" s="66">
        <f>'Final Temp'!$D$13+(('Final Temp'!$I$17-'Final Temp'!$D$13)*(1-EXP(-L103/'Final Temp'!$I$9)))</f>
        <v>90.753571232459024</v>
      </c>
      <c r="S103" s="66">
        <f>IF('Final Temp'!$D$17&gt;='Final Temp'!$I$13,Calcs!R103,"")</f>
        <v>90.753571232459024</v>
      </c>
    </row>
    <row r="104" spans="2:19" x14ac:dyDescent="0.25">
      <c r="B104" s="65">
        <f t="shared" si="5"/>
        <v>185.4000000000002</v>
      </c>
      <c r="C104" s="66">
        <f>'Final Temp'!$D$13+(('Final Temp'!$D$17-'Final Temp'!$D$13)*(1-EXP(-B104/'Final Temp'!$D$9)))</f>
        <v>80.24994053817629</v>
      </c>
      <c r="D104" s="65">
        <f>IF(C104&gt;'Final Temp'!$I$13,D103+A$2,0)</f>
        <v>30.600000000000009</v>
      </c>
      <c r="E104" s="66">
        <f>IF(D104&gt;0,'Final Temp'!$I$13+(('Final Temp'!I$17-'Final Temp'!$I$13)*(1-EXP(-D104/'Final Temp'!I$9))),C104)</f>
        <v>87.443579439105591</v>
      </c>
      <c r="F104" s="66">
        <f>IF(D104=0,E104,'Final Temp'!$I$13)</f>
        <v>75</v>
      </c>
      <c r="G104" s="66">
        <f t="shared" si="4"/>
        <v>87.443579439105591</v>
      </c>
      <c r="H104" s="66">
        <f>'Final Temp'!D$13+(('Final Temp'!I$17-'Final Temp'!D$13)*(1-EXP(-B104/'Final Temp'!I$9)))</f>
        <v>112.40401790140272</v>
      </c>
      <c r="I104" s="66">
        <f>IF('Final Temp'!$D$17&gt;='Final Temp'!$I$13,Calcs!H104,"")</f>
        <v>112.40401790140272</v>
      </c>
      <c r="L104" s="65">
        <f t="shared" si="6"/>
        <v>103</v>
      </c>
      <c r="M104" s="66">
        <f>'Final Temp'!$D$13+(('Final Temp'!$D$17-'Final Temp'!$D$13)*(1-EXP(-L104/'Final Temp'!$D$9)))</f>
        <v>64.882085303985619</v>
      </c>
      <c r="N104" s="65">
        <f>IF(M104&gt;'Final Temp'!$I$13,N103+K$2,0)</f>
        <v>0</v>
      </c>
      <c r="O104" s="66">
        <f>IF(N104&gt;0,'Final Temp'!$I$13+(('Final Temp'!$I$17-'Final Temp'!$I$13)*(1-EXP(-N104/'Final Temp'!$I$9))),M104)</f>
        <v>64.882085303985619</v>
      </c>
      <c r="P104" s="66">
        <f>IF(N104=0,O104,'Final Temp'!$I$13)</f>
        <v>64.882085303985619</v>
      </c>
      <c r="Q104" s="66">
        <f t="shared" si="7"/>
        <v>64.882085303985619</v>
      </c>
      <c r="R104" s="66">
        <f>'Final Temp'!$D$13+(('Final Temp'!$I$17-'Final Temp'!$D$13)*(1-EXP(-L104/'Final Temp'!$I$9)))</f>
        <v>91.094375602998454</v>
      </c>
      <c r="S104" s="66">
        <f>IF('Final Temp'!$D$17&gt;='Final Temp'!$I$13,Calcs!R104,"")</f>
        <v>91.094375602998454</v>
      </c>
    </row>
    <row r="105" spans="2:19" x14ac:dyDescent="0.25">
      <c r="B105" s="65">
        <f t="shared" si="5"/>
        <v>187.20000000000022</v>
      </c>
      <c r="C105" s="66">
        <f>'Final Temp'!$D$13+(('Final Temp'!$D$17-'Final Temp'!$D$13)*(1-EXP(-B105/'Final Temp'!$D$9)))</f>
        <v>80.5479452029806</v>
      </c>
      <c r="D105" s="65">
        <f>IF(C105&gt;'Final Temp'!$I$13,D104+A$2,0)</f>
        <v>32.400000000000006</v>
      </c>
      <c r="E105" s="66">
        <f>IF(D105&gt;0,'Final Temp'!$I$13+(('Final Temp'!I$17-'Final Temp'!$I$13)*(1-EXP(-D105/'Final Temp'!I$9))),C105)</f>
        <v>88.096445780640494</v>
      </c>
      <c r="F105" s="66">
        <f>IF(D105=0,E105,'Final Temp'!$I$13)</f>
        <v>75</v>
      </c>
      <c r="G105" s="66">
        <f t="shared" si="4"/>
        <v>88.096445780640494</v>
      </c>
      <c r="H105" s="66">
        <f>'Final Temp'!D$13+(('Final Temp'!I$17-'Final Temp'!D$13)*(1-EXP(-B105/'Final Temp'!I$9)))</f>
        <v>112.74682069659879</v>
      </c>
      <c r="I105" s="66">
        <f>IF('Final Temp'!$D$17&gt;='Final Temp'!$I$13,Calcs!H105,"")</f>
        <v>112.74682069659879</v>
      </c>
      <c r="L105" s="65">
        <f t="shared" si="6"/>
        <v>104</v>
      </c>
      <c r="M105" s="66">
        <f>'Final Temp'!$D$13+(('Final Temp'!$D$17-'Final Temp'!$D$13)*(1-EXP(-L105/'Final Temp'!$D$9)))</f>
        <v>65.090456639524916</v>
      </c>
      <c r="N105" s="65">
        <f>IF(M105&gt;'Final Temp'!$I$13,N104+K$2,0)</f>
        <v>0</v>
      </c>
      <c r="O105" s="66">
        <f>IF(N105&gt;0,'Final Temp'!$I$13+(('Final Temp'!$I$17-'Final Temp'!$I$13)*(1-EXP(-N105/'Final Temp'!$I$9))),M105)</f>
        <v>65.090456639524916</v>
      </c>
      <c r="P105" s="66">
        <f>IF(N105=0,O105,'Final Temp'!$I$13)</f>
        <v>65.090456639524916</v>
      </c>
      <c r="Q105" s="66">
        <f t="shared" si="7"/>
        <v>65.090456639524916</v>
      </c>
      <c r="R105" s="66">
        <f>'Final Temp'!$D$13+(('Final Temp'!$I$17-'Final Temp'!$D$13)*(1-EXP(-L105/'Final Temp'!$I$9)))</f>
        <v>91.432821475228764</v>
      </c>
      <c r="S105" s="66">
        <f>IF('Final Temp'!$D$17&gt;='Final Temp'!$I$13,Calcs!R105,"")</f>
        <v>91.432821475228764</v>
      </c>
    </row>
    <row r="106" spans="2:19" x14ac:dyDescent="0.25">
      <c r="B106" s="65">
        <f t="shared" si="5"/>
        <v>189.00000000000023</v>
      </c>
      <c r="C106" s="66">
        <f>'Final Temp'!$D$13+(('Final Temp'!$D$17-'Final Temp'!$D$13)*(1-EXP(-B106/'Final Temp'!$D$9)))</f>
        <v>80.844463563318527</v>
      </c>
      <c r="D106" s="65">
        <f>IF(C106&gt;'Final Temp'!$I$13,D105+A$2,0)</f>
        <v>34.200000000000003</v>
      </c>
      <c r="E106" s="66">
        <f>IF(D106&gt;0,'Final Temp'!$I$13+(('Final Temp'!I$17-'Final Temp'!$I$13)*(1-EXP(-D106/'Final Temp'!I$9))),C106)</f>
        <v>88.741202086230018</v>
      </c>
      <c r="F106" s="66">
        <f>IF(D106=0,E106,'Final Temp'!$I$13)</f>
        <v>75</v>
      </c>
      <c r="G106" s="66">
        <f t="shared" si="4"/>
        <v>88.741202086230018</v>
      </c>
      <c r="H106" s="66">
        <f>'Final Temp'!D$13+(('Final Temp'!I$17-'Final Temp'!D$13)*(1-EXP(-B106/'Final Temp'!I$9)))</f>
        <v>113.08536512708166</v>
      </c>
      <c r="I106" s="66">
        <f>IF('Final Temp'!$D$17&gt;='Final Temp'!$I$13,Calcs!H106,"")</f>
        <v>113.08536512708166</v>
      </c>
      <c r="L106" s="65">
        <f t="shared" si="6"/>
        <v>105</v>
      </c>
      <c r="M106" s="66">
        <f>'Final Temp'!$D$13+(('Final Temp'!$D$17-'Final Temp'!$D$13)*(1-EXP(-L106/'Final Temp'!$D$9)))</f>
        <v>65.298249968956739</v>
      </c>
      <c r="N106" s="65">
        <f>IF(M106&gt;'Final Temp'!$I$13,N105+K$2,0)</f>
        <v>0</v>
      </c>
      <c r="O106" s="66">
        <f>IF(N106&gt;0,'Final Temp'!$I$13+(('Final Temp'!$I$17-'Final Temp'!$I$13)*(1-EXP(-N106/'Final Temp'!$I$9))),M106)</f>
        <v>65.298249968956739</v>
      </c>
      <c r="P106" s="66">
        <f>IF(N106=0,O106,'Final Temp'!$I$13)</f>
        <v>65.298249968956739</v>
      </c>
      <c r="Q106" s="66">
        <f t="shared" si="7"/>
        <v>65.298249968956739</v>
      </c>
      <c r="R106" s="66">
        <f>'Final Temp'!$D$13+(('Final Temp'!$I$17-'Final Temp'!$D$13)*(1-EXP(-L106/'Final Temp'!$I$9)))</f>
        <v>91.76892517087218</v>
      </c>
      <c r="S106" s="66">
        <f>IF('Final Temp'!$D$17&gt;='Final Temp'!$I$13,Calcs!R106,"")</f>
        <v>91.76892517087218</v>
      </c>
    </row>
    <row r="107" spans="2:19" x14ac:dyDescent="0.25">
      <c r="B107" s="65">
        <f t="shared" si="5"/>
        <v>190.80000000000024</v>
      </c>
      <c r="C107" s="66">
        <f>'Final Temp'!$D$13+(('Final Temp'!$D$17-'Final Temp'!$D$13)*(1-EXP(-B107/'Final Temp'!$D$9)))</f>
        <v>81.139503032164527</v>
      </c>
      <c r="D107" s="65">
        <f>IF(C107&gt;'Final Temp'!$I$13,D106+A$2,0)</f>
        <v>36</v>
      </c>
      <c r="E107" s="66">
        <f>IF(D107&gt;0,'Final Temp'!$I$13+(('Final Temp'!I$17-'Final Temp'!$I$13)*(1-EXP(-D107/'Final Temp'!I$9))),C107)</f>
        <v>89.377949100358677</v>
      </c>
      <c r="F107" s="66">
        <f>IF(D107=0,E107,'Final Temp'!$I$13)</f>
        <v>75</v>
      </c>
      <c r="G107" s="66">
        <f t="shared" si="4"/>
        <v>89.377949100358677</v>
      </c>
      <c r="H107" s="66">
        <f>'Final Temp'!D$13+(('Final Temp'!I$17-'Final Temp'!D$13)*(1-EXP(-B107/'Final Temp'!I$9)))</f>
        <v>113.41970409110739</v>
      </c>
      <c r="I107" s="66">
        <f>IF('Final Temp'!$D$17&gt;='Final Temp'!$I$13,Calcs!H107,"")</f>
        <v>113.41970409110739</v>
      </c>
      <c r="L107" s="65">
        <f t="shared" si="6"/>
        <v>106</v>
      </c>
      <c r="M107" s="66">
        <f>'Final Temp'!$D$13+(('Final Temp'!$D$17-'Final Temp'!$D$13)*(1-EXP(-L107/'Final Temp'!$D$9)))</f>
        <v>65.50546689562573</v>
      </c>
      <c r="N107" s="65">
        <f>IF(M107&gt;'Final Temp'!$I$13,N106+K$2,0)</f>
        <v>0</v>
      </c>
      <c r="O107" s="66">
        <f>IF(N107&gt;0,'Final Temp'!$I$13+(('Final Temp'!$I$17-'Final Temp'!$I$13)*(1-EXP(-N107/'Final Temp'!$I$9))),M107)</f>
        <v>65.50546689562573</v>
      </c>
      <c r="P107" s="66">
        <f>IF(N107=0,O107,'Final Temp'!$I$13)</f>
        <v>65.50546689562573</v>
      </c>
      <c r="Q107" s="66">
        <f t="shared" si="7"/>
        <v>65.50546689562573</v>
      </c>
      <c r="R107" s="66">
        <f>'Final Temp'!$D$13+(('Final Temp'!$I$17-'Final Temp'!$D$13)*(1-EXP(-L107/'Final Temp'!$I$9)))</f>
        <v>92.102702898698311</v>
      </c>
      <c r="S107" s="66">
        <f>IF('Final Temp'!$D$17&gt;='Final Temp'!$I$13,Calcs!R107,"")</f>
        <v>92.102702898698311</v>
      </c>
    </row>
    <row r="108" spans="2:19" x14ac:dyDescent="0.25">
      <c r="B108" s="65">
        <f t="shared" si="5"/>
        <v>192.60000000000025</v>
      </c>
      <c r="C108" s="66">
        <f>'Final Temp'!$D$13+(('Final Temp'!$D$17-'Final Temp'!$D$13)*(1-EXP(-B108/'Final Temp'!$D$9)))</f>
        <v>81.433070985520658</v>
      </c>
      <c r="D108" s="65">
        <f>IF(C108&gt;'Final Temp'!$I$13,D107+A$2,0)</f>
        <v>37.799999999999997</v>
      </c>
      <c r="E108" s="66">
        <f>IF(D108&gt;0,'Final Temp'!$I$13+(('Final Temp'!I$17-'Final Temp'!$I$13)*(1-EXP(-D108/'Final Temp'!I$9))),C108)</f>
        <v>90.00678631604292</v>
      </c>
      <c r="F108" s="66">
        <f>IF(D108=0,E108,'Final Temp'!$I$13)</f>
        <v>75</v>
      </c>
      <c r="G108" s="66">
        <f t="shared" si="4"/>
        <v>90.00678631604292</v>
      </c>
      <c r="H108" s="66">
        <f>'Final Temp'!D$13+(('Final Temp'!I$17-'Final Temp'!D$13)*(1-EXP(-B108/'Final Temp'!I$9)))</f>
        <v>113.74988982981931</v>
      </c>
      <c r="I108" s="66">
        <f>IF('Final Temp'!$D$17&gt;='Final Temp'!$I$13,Calcs!H108,"")</f>
        <v>113.74988982981931</v>
      </c>
      <c r="L108" s="65">
        <f t="shared" si="6"/>
        <v>107</v>
      </c>
      <c r="M108" s="66">
        <f>'Final Temp'!$D$13+(('Final Temp'!$D$17-'Final Temp'!$D$13)*(1-EXP(-L108/'Final Temp'!$D$9)))</f>
        <v>65.712109018428933</v>
      </c>
      <c r="N108" s="65">
        <f>IF(M108&gt;'Final Temp'!$I$13,N107+K$2,0)</f>
        <v>0</v>
      </c>
      <c r="O108" s="66">
        <f>IF(N108&gt;0,'Final Temp'!$I$13+(('Final Temp'!$I$17-'Final Temp'!$I$13)*(1-EXP(-N108/'Final Temp'!$I$9))),M108)</f>
        <v>65.712109018428933</v>
      </c>
      <c r="P108" s="66">
        <f>IF(N108=0,O108,'Final Temp'!$I$13)</f>
        <v>65.712109018428933</v>
      </c>
      <c r="Q108" s="66">
        <f t="shared" si="7"/>
        <v>65.712109018428933</v>
      </c>
      <c r="R108" s="66">
        <f>'Final Temp'!$D$13+(('Final Temp'!$I$17-'Final Temp'!$D$13)*(1-EXP(-L108/'Final Temp'!$I$9)))</f>
        <v>92.434170755305786</v>
      </c>
      <c r="S108" s="66">
        <f>IF('Final Temp'!$D$17&gt;='Final Temp'!$I$13,Calcs!R108,"")</f>
        <v>92.434170755305786</v>
      </c>
    </row>
    <row r="109" spans="2:19" x14ac:dyDescent="0.25">
      <c r="B109" s="65">
        <f t="shared" si="5"/>
        <v>194.40000000000026</v>
      </c>
      <c r="C109" s="66">
        <f>'Final Temp'!$D$13+(('Final Temp'!$D$17-'Final Temp'!$D$13)*(1-EXP(-B109/'Final Temp'!$D$9)))</f>
        <v>81.725174762601071</v>
      </c>
      <c r="D109" s="65">
        <f>IF(C109&gt;'Final Temp'!$I$13,D108+A$2,0)</f>
        <v>39.599999999999994</v>
      </c>
      <c r="E109" s="66">
        <f>IF(D109&gt;0,'Final Temp'!$I$13+(('Final Temp'!I$17-'Final Temp'!$I$13)*(1-EXP(-D109/'Final Temp'!I$9))),C109)</f>
        <v>90.627811990377054</v>
      </c>
      <c r="F109" s="66">
        <f>IF(D109=0,E109,'Final Temp'!$I$13)</f>
        <v>75</v>
      </c>
      <c r="G109" s="66">
        <f t="shared" si="4"/>
        <v>90.627811990377054</v>
      </c>
      <c r="H109" s="66">
        <f>'Final Temp'!D$13+(('Final Temp'!I$17-'Final Temp'!D$13)*(1-EXP(-B109/'Final Temp'!I$9)))</f>
        <v>114.0759739354109</v>
      </c>
      <c r="I109" s="66">
        <f>IF('Final Temp'!$D$17&gt;='Final Temp'!$I$13,Calcs!H109,"")</f>
        <v>114.0759739354109</v>
      </c>
      <c r="L109" s="65">
        <f t="shared" si="6"/>
        <v>108</v>
      </c>
      <c r="M109" s="66">
        <f>'Final Temp'!$D$13+(('Final Temp'!$D$17-'Final Temp'!$D$13)*(1-EXP(-L109/'Final Temp'!$D$9)))</f>
        <v>65.918177931828211</v>
      </c>
      <c r="N109" s="65">
        <f>IF(M109&gt;'Final Temp'!$I$13,N108+K$2,0)</f>
        <v>0</v>
      </c>
      <c r="O109" s="66">
        <f>IF(N109&gt;0,'Final Temp'!$I$13+(('Final Temp'!$I$17-'Final Temp'!$I$13)*(1-EXP(-N109/'Final Temp'!$I$9))),M109)</f>
        <v>65.918177931828211</v>
      </c>
      <c r="P109" s="66">
        <f>IF(N109=0,O109,'Final Temp'!$I$13)</f>
        <v>65.918177931828211</v>
      </c>
      <c r="Q109" s="66">
        <f t="shared" si="7"/>
        <v>65.918177931828211</v>
      </c>
      <c r="R109" s="66">
        <f>'Final Temp'!$D$13+(('Final Temp'!$I$17-'Final Temp'!$D$13)*(1-EXP(-L109/'Final Temp'!$I$9)))</f>
        <v>92.763344725898534</v>
      </c>
      <c r="S109" s="66">
        <f>IF('Final Temp'!$D$17&gt;='Final Temp'!$I$13,Calcs!R109,"")</f>
        <v>92.763344725898534</v>
      </c>
    </row>
    <row r="110" spans="2:19" x14ac:dyDescent="0.25">
      <c r="B110" s="65">
        <f t="shared" si="5"/>
        <v>196.20000000000027</v>
      </c>
      <c r="C110" s="66">
        <f>'Final Temp'!$D$13+(('Final Temp'!$D$17-'Final Temp'!$D$13)*(1-EXP(-B110/'Final Temp'!$D$9)))</f>
        <v>82.015821666015398</v>
      </c>
      <c r="D110" s="65">
        <f>IF(C110&gt;'Final Temp'!$I$13,D109+A$2,0)</f>
        <v>41.399999999999991</v>
      </c>
      <c r="E110" s="66">
        <f>IF(D110&gt;0,'Final Temp'!$I$13+(('Final Temp'!I$17-'Final Temp'!$I$13)*(1-EXP(-D110/'Final Temp'!I$9))),C110)</f>
        <v>91.241123159886172</v>
      </c>
      <c r="F110" s="66">
        <f>IF(D110=0,E110,'Final Temp'!$I$13)</f>
        <v>75</v>
      </c>
      <c r="G110" s="66">
        <f t="shared" si="4"/>
        <v>91.241123159886172</v>
      </c>
      <c r="H110" s="66">
        <f>'Final Temp'!D$13+(('Final Temp'!I$17-'Final Temp'!D$13)*(1-EXP(-B110/'Final Temp'!I$9)))</f>
        <v>114.39800735918705</v>
      </c>
      <c r="I110" s="66">
        <f>IF('Final Temp'!$D$17&gt;='Final Temp'!$I$13,Calcs!H110,"")</f>
        <v>114.39800735918705</v>
      </c>
      <c r="L110" s="65">
        <f t="shared" si="6"/>
        <v>109</v>
      </c>
      <c r="M110" s="66">
        <f>'Final Temp'!$D$13+(('Final Temp'!$D$17-'Final Temp'!$D$13)*(1-EXP(-L110/'Final Temp'!$D$9)))</f>
        <v>66.123675225862499</v>
      </c>
      <c r="N110" s="65">
        <f>IF(M110&gt;'Final Temp'!$I$13,N109+K$2,0)</f>
        <v>0</v>
      </c>
      <c r="O110" s="66">
        <f>IF(N110&gt;0,'Final Temp'!$I$13+(('Final Temp'!$I$17-'Final Temp'!$I$13)*(1-EXP(-N110/'Final Temp'!$I$9))),M110)</f>
        <v>66.123675225862499</v>
      </c>
      <c r="P110" s="66">
        <f>IF(N110=0,O110,'Final Temp'!$I$13)</f>
        <v>66.123675225862499</v>
      </c>
      <c r="Q110" s="66">
        <f t="shared" si="7"/>
        <v>66.123675225862499</v>
      </c>
      <c r="R110" s="66">
        <f>'Final Temp'!$D$13+(('Final Temp'!$I$17-'Final Temp'!$D$13)*(1-EXP(-L110/'Final Temp'!$I$9)))</f>
        <v>93.090240685056671</v>
      </c>
      <c r="S110" s="66">
        <f>IF('Final Temp'!$D$17&gt;='Final Temp'!$I$13,Calcs!R110,"")</f>
        <v>93.090240685056671</v>
      </c>
    </row>
    <row r="111" spans="2:19" x14ac:dyDescent="0.25">
      <c r="B111" s="65">
        <f t="shared" si="5"/>
        <v>198.00000000000028</v>
      </c>
      <c r="C111" s="66">
        <f>'Final Temp'!$D$13+(('Final Temp'!$D$17-'Final Temp'!$D$13)*(1-EXP(-B111/'Final Temp'!$D$9)))</f>
        <v>82.305018961951376</v>
      </c>
      <c r="D111" s="65">
        <f>IF(C111&gt;'Final Temp'!$I$13,D110+A$2,0)</f>
        <v>43.199999999999989</v>
      </c>
      <c r="E111" s="66">
        <f>IF(D111&gt;0,'Final Temp'!$I$13+(('Final Temp'!I$17-'Final Temp'!$I$13)*(1-EXP(-D111/'Final Temp'!I$9))),C111)</f>
        <v>91.846815655688346</v>
      </c>
      <c r="F111" s="66">
        <f>IF(D111=0,E111,'Final Temp'!$I$13)</f>
        <v>75</v>
      </c>
      <c r="G111" s="66">
        <f t="shared" si="4"/>
        <v>91.846815655688346</v>
      </c>
      <c r="H111" s="66">
        <f>'Final Temp'!D$13+(('Final Temp'!I$17-'Final Temp'!D$13)*(1-EXP(-B111/'Final Temp'!I$9)))</f>
        <v>114.7160404195254</v>
      </c>
      <c r="I111" s="66">
        <f>IF('Final Temp'!$D$17&gt;='Final Temp'!$I$13,Calcs!H111,"")</f>
        <v>114.7160404195254</v>
      </c>
      <c r="L111" s="65">
        <f t="shared" si="6"/>
        <v>110</v>
      </c>
      <c r="M111" s="66">
        <f>'Final Temp'!$D$13+(('Final Temp'!$D$17-'Final Temp'!$D$13)*(1-EXP(-L111/'Final Temp'!$D$9)))</f>
        <v>66.328602486160079</v>
      </c>
      <c r="N111" s="65">
        <f>IF(M111&gt;'Final Temp'!$I$13,N110+K$2,0)</f>
        <v>0</v>
      </c>
      <c r="O111" s="66">
        <f>IF(N111&gt;0,'Final Temp'!$I$13+(('Final Temp'!$I$17-'Final Temp'!$I$13)*(1-EXP(-N111/'Final Temp'!$I$9))),M111)</f>
        <v>66.328602486160079</v>
      </c>
      <c r="P111" s="66">
        <f>IF(N111=0,O111,'Final Temp'!$I$13)</f>
        <v>66.328602486160079</v>
      </c>
      <c r="Q111" s="66">
        <f t="shared" si="7"/>
        <v>66.328602486160079</v>
      </c>
      <c r="R111" s="66">
        <f>'Final Temp'!$D$13+(('Final Temp'!$I$17-'Final Temp'!$D$13)*(1-EXP(-L111/'Final Temp'!$I$9)))</f>
        <v>93.414874397502075</v>
      </c>
      <c r="S111" s="66">
        <f>IF('Final Temp'!$D$17&gt;='Final Temp'!$I$13,Calcs!R111,"")</f>
        <v>93.414874397502075</v>
      </c>
    </row>
    <row r="112" spans="2:19" x14ac:dyDescent="0.25">
      <c r="B112" s="65">
        <f t="shared" si="5"/>
        <v>199.8000000000003</v>
      </c>
      <c r="C112" s="66">
        <f>'Final Temp'!$D$13+(('Final Temp'!$D$17-'Final Temp'!$D$13)*(1-EXP(-B112/'Final Temp'!$D$9)))</f>
        <v>82.592773880356447</v>
      </c>
      <c r="D112" s="65">
        <f>IF(C112&gt;'Final Temp'!$I$13,D111+A$2,0)</f>
        <v>44.999999999999986</v>
      </c>
      <c r="E112" s="66">
        <f>IF(D112&gt;0,'Final Temp'!$I$13+(('Final Temp'!I$17-'Final Temp'!$I$13)*(1-EXP(-D112/'Final Temp'!I$9))),C112)</f>
        <v>92.444984118468284</v>
      </c>
      <c r="F112" s="66">
        <f>IF(D112=0,E112,'Final Temp'!$I$13)</f>
        <v>75</v>
      </c>
      <c r="G112" s="66">
        <f t="shared" si="4"/>
        <v>92.444984118468284</v>
      </c>
      <c r="H112" s="66">
        <f>'Final Temp'!D$13+(('Final Temp'!I$17-'Final Temp'!D$13)*(1-EXP(-B112/'Final Temp'!I$9)))</f>
        <v>115.0301228097387</v>
      </c>
      <c r="I112" s="66">
        <f>IF('Final Temp'!$D$17&gt;='Final Temp'!$I$13,Calcs!H112,"")</f>
        <v>115.0301228097387</v>
      </c>
      <c r="L112" s="65">
        <f t="shared" si="6"/>
        <v>111</v>
      </c>
      <c r="M112" s="66">
        <f>'Final Temp'!$D$13+(('Final Temp'!$D$17-'Final Temp'!$D$13)*(1-EXP(-L112/'Final Temp'!$D$9)))</f>
        <v>66.532961293950834</v>
      </c>
      <c r="N112" s="65">
        <f>IF(M112&gt;'Final Temp'!$I$13,N111+K$2,0)</f>
        <v>0</v>
      </c>
      <c r="O112" s="66">
        <f>IF(N112&gt;0,'Final Temp'!$I$13+(('Final Temp'!$I$17-'Final Temp'!$I$13)*(1-EXP(-N112/'Final Temp'!$I$9))),M112)</f>
        <v>66.532961293950834</v>
      </c>
      <c r="P112" s="66">
        <f>IF(N112=0,O112,'Final Temp'!$I$13)</f>
        <v>66.532961293950834</v>
      </c>
      <c r="Q112" s="66">
        <f t="shared" si="7"/>
        <v>66.532961293950834</v>
      </c>
      <c r="R112" s="66">
        <f>'Final Temp'!$D$13+(('Final Temp'!$I$17-'Final Temp'!$D$13)*(1-EXP(-L112/'Final Temp'!$I$9)))</f>
        <v>93.737261518858674</v>
      </c>
      <c r="S112" s="66">
        <f>IF('Final Temp'!$D$17&gt;='Final Temp'!$I$13,Calcs!R112,"")</f>
        <v>93.737261518858674</v>
      </c>
    </row>
    <row r="113" spans="2:19" x14ac:dyDescent="0.25">
      <c r="B113" s="65">
        <f t="shared" si="5"/>
        <v>201.60000000000031</v>
      </c>
      <c r="C113" s="66">
        <f>'Final Temp'!$D$13+(('Final Temp'!$D$17-'Final Temp'!$D$13)*(1-EXP(-B113/'Final Temp'!$D$9)))</f>
        <v>82.879093615118563</v>
      </c>
      <c r="D113" s="65">
        <f>IF(C113&gt;'Final Temp'!$I$13,D112+A$2,0)</f>
        <v>46.799999999999983</v>
      </c>
      <c r="E113" s="66">
        <f>IF(D113&gt;0,'Final Temp'!$I$13+(('Final Temp'!I$17-'Final Temp'!$I$13)*(1-EXP(-D113/'Final Temp'!I$9))),C113)</f>
        <v>93.035722013265314</v>
      </c>
      <c r="F113" s="66">
        <f>IF(D113=0,E113,'Final Temp'!$I$13)</f>
        <v>75</v>
      </c>
      <c r="G113" s="66">
        <f t="shared" si="4"/>
        <v>93.035722013265314</v>
      </c>
      <c r="H113" s="66">
        <f>'Final Temp'!D$13+(('Final Temp'!I$17-'Final Temp'!D$13)*(1-EXP(-B113/'Final Temp'!I$9)))</f>
        <v>115.34030360583941</v>
      </c>
      <c r="I113" s="66">
        <f>IF('Final Temp'!$D$17&gt;='Final Temp'!$I$13,Calcs!H113,"")</f>
        <v>115.34030360583941</v>
      </c>
      <c r="L113" s="65">
        <f t="shared" si="6"/>
        <v>112</v>
      </c>
      <c r="M113" s="66">
        <f>'Final Temp'!$D$13+(('Final Temp'!$D$17-'Final Temp'!$D$13)*(1-EXP(-L113/'Final Temp'!$D$9)))</f>
        <v>66.73675322607842</v>
      </c>
      <c r="N113" s="65">
        <f>IF(M113&gt;'Final Temp'!$I$13,N112+K$2,0)</f>
        <v>0</v>
      </c>
      <c r="O113" s="66">
        <f>IF(N113&gt;0,'Final Temp'!$I$13+(('Final Temp'!$I$17-'Final Temp'!$I$13)*(1-EXP(-N113/'Final Temp'!$I$9))),M113)</f>
        <v>66.73675322607842</v>
      </c>
      <c r="P113" s="66">
        <f>IF(N113=0,O113,'Final Temp'!$I$13)</f>
        <v>66.73675322607842</v>
      </c>
      <c r="Q113" s="66">
        <f t="shared" si="7"/>
        <v>66.73675322607842</v>
      </c>
      <c r="R113" s="66">
        <f>'Final Temp'!$D$13+(('Final Temp'!$I$17-'Final Temp'!$D$13)*(1-EXP(-L113/'Final Temp'!$I$9)))</f>
        <v>94.057417596407333</v>
      </c>
      <c r="S113" s="66">
        <f>IF('Final Temp'!$D$17&gt;='Final Temp'!$I$13,Calcs!R113,"")</f>
        <v>94.057417596407333</v>
      </c>
    </row>
    <row r="114" spans="2:19" x14ac:dyDescent="0.25">
      <c r="B114" s="65">
        <f t="shared" si="5"/>
        <v>203.40000000000032</v>
      </c>
      <c r="C114" s="66">
        <f>'Final Temp'!$D$13+(('Final Temp'!$D$17-'Final Temp'!$D$13)*(1-EXP(-B114/'Final Temp'!$D$9)))</f>
        <v>83.163985324245999</v>
      </c>
      <c r="D114" s="65">
        <f>IF(C114&gt;'Final Temp'!$I$13,D113+A$2,0)</f>
        <v>48.59999999999998</v>
      </c>
      <c r="E114" s="66">
        <f>IF(D114&gt;0,'Final Temp'!$I$13+(('Final Temp'!I$17-'Final Temp'!$I$13)*(1-EXP(-D114/'Final Temp'!I$9))),C114)</f>
        <v>93.619121644077339</v>
      </c>
      <c r="F114" s="66">
        <f>IF(D114=0,E114,'Final Temp'!$I$13)</f>
        <v>75</v>
      </c>
      <c r="G114" s="66">
        <f t="shared" si="4"/>
        <v>93.619121644077339</v>
      </c>
      <c r="H114" s="66">
        <f>'Final Temp'!D$13+(('Final Temp'!I$17-'Final Temp'!D$13)*(1-EXP(-B114/'Final Temp'!I$9)))</f>
        <v>115.64663127420799</v>
      </c>
      <c r="I114" s="66">
        <f>IF('Final Temp'!$D$17&gt;='Final Temp'!$I$13,Calcs!H114,"")</f>
        <v>115.64663127420799</v>
      </c>
      <c r="L114" s="65">
        <f t="shared" si="6"/>
        <v>113</v>
      </c>
      <c r="M114" s="66">
        <f>'Final Temp'!$D$13+(('Final Temp'!$D$17-'Final Temp'!$D$13)*(1-EXP(-L114/'Final Temp'!$D$9)))</f>
        <v>66.939979855012467</v>
      </c>
      <c r="N114" s="65">
        <f>IF(M114&gt;'Final Temp'!$I$13,N113+K$2,0)</f>
        <v>0</v>
      </c>
      <c r="O114" s="66">
        <f>IF(N114&gt;0,'Final Temp'!$I$13+(('Final Temp'!$I$17-'Final Temp'!$I$13)*(1-EXP(-N114/'Final Temp'!$I$9))),M114)</f>
        <v>66.939979855012467</v>
      </c>
      <c r="P114" s="66">
        <f>IF(N114=0,O114,'Final Temp'!$I$13)</f>
        <v>66.939979855012467</v>
      </c>
      <c r="Q114" s="66">
        <f t="shared" si="7"/>
        <v>66.939979855012467</v>
      </c>
      <c r="R114" s="66">
        <f>'Final Temp'!$D$13+(('Final Temp'!$I$17-'Final Temp'!$D$13)*(1-EXP(-L114/'Final Temp'!$I$9)))</f>
        <v>94.375358069835784</v>
      </c>
      <c r="S114" s="66">
        <f>IF('Final Temp'!$D$17&gt;='Final Temp'!$I$13,Calcs!R114,"")</f>
        <v>94.375358069835784</v>
      </c>
    </row>
    <row r="115" spans="2:19" x14ac:dyDescent="0.25">
      <c r="B115" s="65">
        <f t="shared" si="5"/>
        <v>205.20000000000033</v>
      </c>
      <c r="C115" s="66">
        <f>'Final Temp'!$D$13+(('Final Temp'!$D$17-'Final Temp'!$D$13)*(1-EXP(-B115/'Final Temp'!$D$9)))</f>
        <v>83.447456130046348</v>
      </c>
      <c r="D115" s="65">
        <f>IF(C115&gt;'Final Temp'!$I$13,D114+A$2,0)</f>
        <v>50.399999999999977</v>
      </c>
      <c r="E115" s="66">
        <f>IF(D115&gt;0,'Final Temp'!$I$13+(('Final Temp'!I$17-'Final Temp'!$I$13)*(1-EXP(-D115/'Final Temp'!I$9))),C115)</f>
        <v>94.195274168283618</v>
      </c>
      <c r="F115" s="66">
        <f>IF(D115=0,E115,'Final Temp'!$I$13)</f>
        <v>75</v>
      </c>
      <c r="G115" s="66">
        <f t="shared" si="4"/>
        <v>94.195274168283618</v>
      </c>
      <c r="H115" s="66">
        <f>'Final Temp'!D$13+(('Final Temp'!I$17-'Final Temp'!D$13)*(1-EXP(-B115/'Final Temp'!I$9)))</f>
        <v>115.94915367916583</v>
      </c>
      <c r="I115" s="66">
        <f>IF('Final Temp'!$D$17&gt;='Final Temp'!$I$13,Calcs!H115,"")</f>
        <v>115.94915367916583</v>
      </c>
      <c r="L115" s="65">
        <f t="shared" si="6"/>
        <v>114</v>
      </c>
      <c r="M115" s="66">
        <f>'Final Temp'!$D$13+(('Final Temp'!$D$17-'Final Temp'!$D$13)*(1-EXP(-L115/'Final Temp'!$D$9)))</f>
        <v>67.142642748860709</v>
      </c>
      <c r="N115" s="65">
        <f>IF(M115&gt;'Final Temp'!$I$13,N114+K$2,0)</f>
        <v>0</v>
      </c>
      <c r="O115" s="66">
        <f>IF(N115&gt;0,'Final Temp'!$I$13+(('Final Temp'!$I$17-'Final Temp'!$I$13)*(1-EXP(-N115/'Final Temp'!$I$9))),M115)</f>
        <v>67.142642748860709</v>
      </c>
      <c r="P115" s="66">
        <f>IF(N115=0,O115,'Final Temp'!$I$13)</f>
        <v>67.142642748860709</v>
      </c>
      <c r="Q115" s="66">
        <f t="shared" si="7"/>
        <v>67.142642748860709</v>
      </c>
      <c r="R115" s="66">
        <f>'Final Temp'!$D$13+(('Final Temp'!$I$17-'Final Temp'!$D$13)*(1-EXP(-L115/'Final Temp'!$I$9)))</f>
        <v>94.691098271983108</v>
      </c>
      <c r="S115" s="66">
        <f>IF('Final Temp'!$D$17&gt;='Final Temp'!$I$13,Calcs!R115,"")</f>
        <v>94.691098271983108</v>
      </c>
    </row>
    <row r="116" spans="2:19" x14ac:dyDescent="0.25">
      <c r="B116" s="65">
        <f t="shared" si="5"/>
        <v>207.00000000000034</v>
      </c>
      <c r="C116" s="66">
        <f>'Final Temp'!$D$13+(('Final Temp'!$D$17-'Final Temp'!$D$13)*(1-EXP(-B116/'Final Temp'!$D$9)))</f>
        <v>83.729513119304485</v>
      </c>
      <c r="D116" s="65">
        <f>IF(C116&gt;'Final Temp'!$I$13,D115+A$2,0)</f>
        <v>52.199999999999974</v>
      </c>
      <c r="E116" s="66">
        <f>IF(D116&gt;0,'Final Temp'!$I$13+(('Final Temp'!I$17-'Final Temp'!$I$13)*(1-EXP(-D116/'Final Temp'!I$9))),C116)</f>
        <v>94.764269610888263</v>
      </c>
      <c r="F116" s="66">
        <f>IF(D116=0,E116,'Final Temp'!$I$13)</f>
        <v>75</v>
      </c>
      <c r="G116" s="66">
        <f t="shared" si="4"/>
        <v>94.764269610888263</v>
      </c>
      <c r="H116" s="66">
        <f>'Final Temp'!D$13+(('Final Temp'!I$17-'Final Temp'!D$13)*(1-EXP(-B116/'Final Temp'!I$9)))</f>
        <v>116.24791809045425</v>
      </c>
      <c r="I116" s="66">
        <f>IF('Final Temp'!$D$17&gt;='Final Temp'!$I$13,Calcs!H116,"")</f>
        <v>116.24791809045425</v>
      </c>
      <c r="L116" s="65">
        <f t="shared" si="6"/>
        <v>115</v>
      </c>
      <c r="M116" s="66">
        <f>'Final Temp'!$D$13+(('Final Temp'!$D$17-'Final Temp'!$D$13)*(1-EXP(-L116/'Final Temp'!$D$9)))</f>
        <v>67.344743471381008</v>
      </c>
      <c r="N116" s="65">
        <f>IF(M116&gt;'Final Temp'!$I$13,N115+K$2,0)</f>
        <v>0</v>
      </c>
      <c r="O116" s="66">
        <f>IF(N116&gt;0,'Final Temp'!$I$13+(('Final Temp'!$I$17-'Final Temp'!$I$13)*(1-EXP(-N116/'Final Temp'!$I$9))),M116)</f>
        <v>67.344743471381008</v>
      </c>
      <c r="P116" s="66">
        <f>IF(N116=0,O116,'Final Temp'!$I$13)</f>
        <v>67.344743471381008</v>
      </c>
      <c r="Q116" s="66">
        <f t="shared" si="7"/>
        <v>67.344743471381008</v>
      </c>
      <c r="R116" s="66">
        <f>'Final Temp'!$D$13+(('Final Temp'!$I$17-'Final Temp'!$D$13)*(1-EXP(-L116/'Final Temp'!$I$9)))</f>
        <v>95.004653429579164</v>
      </c>
      <c r="S116" s="66">
        <f>IF('Final Temp'!$D$17&gt;='Final Temp'!$I$13,Calcs!R116,"")</f>
        <v>95.004653429579164</v>
      </c>
    </row>
    <row r="117" spans="2:19" x14ac:dyDescent="0.25">
      <c r="B117" s="65">
        <f t="shared" si="5"/>
        <v>208.80000000000035</v>
      </c>
      <c r="C117" s="66">
        <f>'Final Temp'!$D$13+(('Final Temp'!$D$17-'Final Temp'!$D$13)*(1-EXP(-B117/'Final Temp'!$D$9)))</f>
        <v>84.010163343459851</v>
      </c>
      <c r="D117" s="65">
        <f>IF(C117&gt;'Final Temp'!$I$13,D116+A$2,0)</f>
        <v>53.999999999999972</v>
      </c>
      <c r="E117" s="66">
        <f>IF(D117&gt;0,'Final Temp'!$I$13+(('Final Temp'!I$17-'Final Temp'!$I$13)*(1-EXP(-D117/'Final Temp'!I$9))),C117)</f>
        <v>95.326196878586799</v>
      </c>
      <c r="F117" s="66">
        <f>IF(D117=0,E117,'Final Temp'!$I$13)</f>
        <v>75</v>
      </c>
      <c r="G117" s="66">
        <f t="shared" si="4"/>
        <v>95.326196878586799</v>
      </c>
      <c r="H117" s="66">
        <f>'Final Temp'!D$13+(('Final Temp'!I$17-'Final Temp'!D$13)*(1-EXP(-B117/'Final Temp'!I$9)))</f>
        <v>116.54297119062029</v>
      </c>
      <c r="I117" s="66">
        <f>IF('Final Temp'!$D$17&gt;='Final Temp'!$I$13,Calcs!H117,"")</f>
        <v>116.54297119062029</v>
      </c>
      <c r="L117" s="65">
        <f t="shared" si="6"/>
        <v>116</v>
      </c>
      <c r="M117" s="66">
        <f>'Final Temp'!$D$13+(('Final Temp'!$D$17-'Final Temp'!$D$13)*(1-EXP(-L117/'Final Temp'!$D$9)))</f>
        <v>67.546283581993549</v>
      </c>
      <c r="N117" s="65">
        <f>IF(M117&gt;'Final Temp'!$I$13,N116+K$2,0)</f>
        <v>0</v>
      </c>
      <c r="O117" s="66">
        <f>IF(N117&gt;0,'Final Temp'!$I$13+(('Final Temp'!$I$17-'Final Temp'!$I$13)*(1-EXP(-N117/'Final Temp'!$I$9))),M117)</f>
        <v>67.546283581993549</v>
      </c>
      <c r="P117" s="66">
        <f>IF(N117=0,O117,'Final Temp'!$I$13)</f>
        <v>67.546283581993549</v>
      </c>
      <c r="Q117" s="66">
        <f t="shared" si="7"/>
        <v>67.546283581993549</v>
      </c>
      <c r="R117" s="66">
        <f>'Final Temp'!$D$13+(('Final Temp'!$I$17-'Final Temp'!$D$13)*(1-EXP(-L117/'Final Temp'!$I$9)))</f>
        <v>95.316038663979015</v>
      </c>
      <c r="S117" s="66">
        <f>IF('Final Temp'!$D$17&gt;='Final Temp'!$I$13,Calcs!R117,"")</f>
        <v>95.316038663979015</v>
      </c>
    </row>
    <row r="118" spans="2:19" x14ac:dyDescent="0.25">
      <c r="B118" s="65">
        <f t="shared" si="5"/>
        <v>210.60000000000036</v>
      </c>
      <c r="C118" s="66">
        <f>'Final Temp'!$D$13+(('Final Temp'!$D$17-'Final Temp'!$D$13)*(1-EXP(-B118/'Final Temp'!$D$9)))</f>
        <v>84.289413818782663</v>
      </c>
      <c r="D118" s="65">
        <f>IF(C118&gt;'Final Temp'!$I$13,D117+A$2,0)</f>
        <v>55.799999999999969</v>
      </c>
      <c r="E118" s="66">
        <f>IF(D118&gt;0,'Final Temp'!$I$13+(('Final Temp'!I$17-'Final Temp'!$I$13)*(1-EXP(-D118/'Final Temp'!I$9))),C118)</f>
        <v>95.881143773658053</v>
      </c>
      <c r="F118" s="66">
        <f>IF(D118=0,E118,'Final Temp'!$I$13)</f>
        <v>75</v>
      </c>
      <c r="G118" s="66">
        <f t="shared" si="4"/>
        <v>95.881143773658053</v>
      </c>
      <c r="H118" s="66">
        <f>'Final Temp'!D$13+(('Final Temp'!I$17-'Final Temp'!D$13)*(1-EXP(-B118/'Final Temp'!I$9)))</f>
        <v>116.83435908231118</v>
      </c>
      <c r="I118" s="66">
        <f>IF('Final Temp'!$D$17&gt;='Final Temp'!$I$13,Calcs!H118,"")</f>
        <v>116.83435908231118</v>
      </c>
      <c r="L118" s="65">
        <f t="shared" si="6"/>
        <v>117</v>
      </c>
      <c r="M118" s="66">
        <f>'Final Temp'!$D$13+(('Final Temp'!$D$17-'Final Temp'!$D$13)*(1-EXP(-L118/'Final Temp'!$D$9)))</f>
        <v>67.747264635792774</v>
      </c>
      <c r="N118" s="65">
        <f>IF(M118&gt;'Final Temp'!$I$13,N117+K$2,0)</f>
        <v>0</v>
      </c>
      <c r="O118" s="66">
        <f>IF(N118&gt;0,'Final Temp'!$I$13+(('Final Temp'!$I$17-'Final Temp'!$I$13)*(1-EXP(-N118/'Final Temp'!$I$9))),M118)</f>
        <v>67.747264635792774</v>
      </c>
      <c r="P118" s="66">
        <f>IF(N118=0,O118,'Final Temp'!$I$13)</f>
        <v>67.747264635792774</v>
      </c>
      <c r="Q118" s="66">
        <f t="shared" si="7"/>
        <v>67.747264635792774</v>
      </c>
      <c r="R118" s="66">
        <f>'Final Temp'!$D$13+(('Final Temp'!$I$17-'Final Temp'!$D$13)*(1-EXP(-L118/'Final Temp'!$I$9)))</f>
        <v>95.625268991892028</v>
      </c>
      <c r="S118" s="66">
        <f>IF('Final Temp'!$D$17&gt;='Final Temp'!$I$13,Calcs!R118,"")</f>
        <v>95.625268991892028</v>
      </c>
    </row>
    <row r="119" spans="2:19" x14ac:dyDescent="0.25">
      <c r="B119" s="65">
        <f t="shared" si="5"/>
        <v>212.40000000000038</v>
      </c>
      <c r="C119" s="66">
        <f>'Final Temp'!$D$13+(('Final Temp'!$D$17-'Final Temp'!$D$13)*(1-EXP(-B119/'Final Temp'!$D$9)))</f>
        <v>84.567271526549348</v>
      </c>
      <c r="D119" s="65">
        <f>IF(C119&gt;'Final Temp'!$I$13,D118+A$2,0)</f>
        <v>57.599999999999966</v>
      </c>
      <c r="E119" s="66">
        <f>IF(D119&gt;0,'Final Temp'!$I$13+(('Final Temp'!I$17-'Final Temp'!$I$13)*(1-EXP(-D119/'Final Temp'!I$9))),C119)</f>
        <v>96.429197007683442</v>
      </c>
      <c r="F119" s="66">
        <f>IF(D119=0,E119,'Final Temp'!$I$13)</f>
        <v>75</v>
      </c>
      <c r="G119" s="66">
        <f t="shared" si="4"/>
        <v>96.429197007683442</v>
      </c>
      <c r="H119" s="66">
        <f>'Final Temp'!D$13+(('Final Temp'!I$17-'Final Temp'!D$13)*(1-EXP(-B119/'Final Temp'!I$9)))</f>
        <v>117.12212729547781</v>
      </c>
      <c r="I119" s="66">
        <f>IF('Final Temp'!$D$17&gt;='Final Temp'!$I$13,Calcs!H119,"")</f>
        <v>117.12212729547781</v>
      </c>
      <c r="L119" s="65">
        <f t="shared" si="6"/>
        <v>118</v>
      </c>
      <c r="M119" s="66">
        <f>'Final Temp'!$D$13+(('Final Temp'!$D$17-'Final Temp'!$D$13)*(1-EXP(-L119/'Final Temp'!$D$9)))</f>
        <v>67.947688183559421</v>
      </c>
      <c r="N119" s="65">
        <f>IF(M119&gt;'Final Temp'!$I$13,N118+K$2,0)</f>
        <v>0</v>
      </c>
      <c r="O119" s="66">
        <f>IF(N119&gt;0,'Final Temp'!$I$13+(('Final Temp'!$I$17-'Final Temp'!$I$13)*(1-EXP(-N119/'Final Temp'!$I$9))),M119)</f>
        <v>67.947688183559421</v>
      </c>
      <c r="P119" s="66">
        <f>IF(N119=0,O119,'Final Temp'!$I$13)</f>
        <v>67.947688183559421</v>
      </c>
      <c r="Q119" s="66">
        <f t="shared" si="7"/>
        <v>67.947688183559421</v>
      </c>
      <c r="R119" s="66">
        <f>'Final Temp'!$D$13+(('Final Temp'!$I$17-'Final Temp'!$D$13)*(1-EXP(-L119/'Final Temp'!$I$9)))</f>
        <v>95.932359326106109</v>
      </c>
      <c r="S119" s="66">
        <f>IF('Final Temp'!$D$17&gt;='Final Temp'!$I$13,Calcs!R119,"")</f>
        <v>95.932359326106109</v>
      </c>
    </row>
    <row r="120" spans="2:19" x14ac:dyDescent="0.25">
      <c r="B120" s="65">
        <f t="shared" si="5"/>
        <v>214.20000000000039</v>
      </c>
      <c r="C120" s="66">
        <f>'Final Temp'!$D$13+(('Final Temp'!$D$17-'Final Temp'!$D$13)*(1-EXP(-B120/'Final Temp'!$D$9)))</f>
        <v>84.843743413217084</v>
      </c>
      <c r="D120" s="65">
        <f>IF(C120&gt;'Final Temp'!$I$13,D119+A$2,0)</f>
        <v>59.399999999999963</v>
      </c>
      <c r="E120" s="66">
        <f>IF(D120&gt;0,'Final Temp'!$I$13+(('Final Temp'!I$17-'Final Temp'!$I$13)*(1-EXP(-D120/'Final Temp'!I$9))),C120)</f>
        <v>96.970442215095787</v>
      </c>
      <c r="F120" s="66">
        <f>IF(D120=0,E120,'Final Temp'!$I$13)</f>
        <v>75</v>
      </c>
      <c r="G120" s="66">
        <f t="shared" si="4"/>
        <v>96.970442215095787</v>
      </c>
      <c r="H120" s="66">
        <f>'Final Temp'!D$13+(('Final Temp'!I$17-'Final Temp'!D$13)*(1-EXP(-B120/'Final Temp'!I$9)))</f>
        <v>117.40632079448898</v>
      </c>
      <c r="I120" s="66">
        <f>IF('Final Temp'!$D$17&gt;='Final Temp'!$I$13,Calcs!H120,"")</f>
        <v>117.40632079448898</v>
      </c>
      <c r="L120" s="65">
        <f t="shared" si="6"/>
        <v>119</v>
      </c>
      <c r="M120" s="66">
        <f>'Final Temp'!$D$13+(('Final Temp'!$D$17-'Final Temp'!$D$13)*(1-EXP(-L120/'Final Temp'!$D$9)))</f>
        <v>68.14755577177246</v>
      </c>
      <c r="N120" s="65">
        <f>IF(M120&gt;'Final Temp'!$I$13,N119+K$2,0)</f>
        <v>0</v>
      </c>
      <c r="O120" s="66">
        <f>IF(N120&gt;0,'Final Temp'!$I$13+(('Final Temp'!$I$17-'Final Temp'!$I$13)*(1-EXP(-N120/'Final Temp'!$I$9))),M120)</f>
        <v>68.14755577177246</v>
      </c>
      <c r="P120" s="66">
        <f>IF(N120=0,O120,'Final Temp'!$I$13)</f>
        <v>68.14755577177246</v>
      </c>
      <c r="Q120" s="66">
        <f t="shared" si="7"/>
        <v>68.14755577177246</v>
      </c>
      <c r="R120" s="66">
        <f>'Final Temp'!$D$13+(('Final Temp'!$I$17-'Final Temp'!$D$13)*(1-EXP(-L120/'Final Temp'!$I$9)))</f>
        <v>96.237324476206965</v>
      </c>
      <c r="S120" s="66">
        <f>IF('Final Temp'!$D$17&gt;='Final Temp'!$I$13,Calcs!R120,"")</f>
        <v>96.237324476206965</v>
      </c>
    </row>
    <row r="121" spans="2:19" x14ac:dyDescent="0.25">
      <c r="B121" s="65">
        <f t="shared" si="5"/>
        <v>216.0000000000004</v>
      </c>
      <c r="C121" s="66">
        <f>'Final Temp'!$D$13+(('Final Temp'!$D$17-'Final Temp'!$D$13)*(1-EXP(-B121/'Final Temp'!$D$9)))</f>
        <v>85.118836390597409</v>
      </c>
      <c r="D121" s="65">
        <f>IF(C121&gt;'Final Temp'!$I$13,D120+A$2,0)</f>
        <v>61.19999999999996</v>
      </c>
      <c r="E121" s="66">
        <f>IF(D121&gt;0,'Final Temp'!$I$13+(('Final Temp'!I$17-'Final Temp'!$I$13)*(1-EXP(-D121/'Final Temp'!I$9))),C121)</f>
        <v>97.504963966559913</v>
      </c>
      <c r="F121" s="66">
        <f>IF(D121=0,E121,'Final Temp'!$I$13)</f>
        <v>75</v>
      </c>
      <c r="G121" s="66">
        <f t="shared" si="4"/>
        <v>97.504963966559913</v>
      </c>
      <c r="H121" s="66">
        <f>'Final Temp'!D$13+(('Final Temp'!I$17-'Final Temp'!D$13)*(1-EXP(-B121/'Final Temp'!I$9)))</f>
        <v>117.68698398515707</v>
      </c>
      <c r="I121" s="66">
        <f>IF('Final Temp'!$D$17&gt;='Final Temp'!$I$13,Calcs!H121,"")</f>
        <v>117.68698398515707</v>
      </c>
      <c r="J121" s="67"/>
      <c r="L121" s="65">
        <f t="shared" si="6"/>
        <v>120</v>
      </c>
      <c r="M121" s="66">
        <f>'Final Temp'!$D$13+(('Final Temp'!$D$17-'Final Temp'!$D$13)*(1-EXP(-L121/'Final Temp'!$D$9)))</f>
        <v>68.346868942621072</v>
      </c>
      <c r="N121" s="65">
        <f>IF(M121&gt;'Final Temp'!$I$13,N120+K$2,0)</f>
        <v>0</v>
      </c>
      <c r="O121" s="66">
        <f>IF(N121&gt;0,'Final Temp'!$I$13+(('Final Temp'!$I$17-'Final Temp'!$I$13)*(1-EXP(-N121/'Final Temp'!$I$9))),M121)</f>
        <v>68.346868942621072</v>
      </c>
      <c r="P121" s="66">
        <f>IF(N121=0,O121,'Final Temp'!$I$13)</f>
        <v>68.346868942621072</v>
      </c>
      <c r="Q121" s="66">
        <f t="shared" si="7"/>
        <v>68.346868942621072</v>
      </c>
      <c r="R121" s="66">
        <f>'Final Temp'!$D$13+(('Final Temp'!$I$17-'Final Temp'!$D$13)*(1-EXP(-L121/'Final Temp'!$I$9)))</f>
        <v>96.540179149292186</v>
      </c>
      <c r="S121" s="66">
        <f>IF('Final Temp'!$D$17&gt;='Final Temp'!$I$13,Calcs!R121,"")</f>
        <v>96.540179149292186</v>
      </c>
    </row>
    <row r="122" spans="2:19" x14ac:dyDescent="0.25">
      <c r="B122" s="65">
        <f t="shared" si="5"/>
        <v>217.80000000000041</v>
      </c>
      <c r="C122" s="66">
        <f>'Final Temp'!$D$13+(('Final Temp'!$D$17-'Final Temp'!$D$13)*(1-EXP(-B122/'Final Temp'!$D$9)))</f>
        <v>85.392557336029114</v>
      </c>
      <c r="D122" s="65">
        <f>IF(C122&gt;'Final Temp'!$I$13,D121+A$2,0)</f>
        <v>62.999999999999957</v>
      </c>
      <c r="E122" s="66">
        <f>IF(D122&gt;0,'Final Temp'!$I$13+(('Final Temp'!I$17-'Final Temp'!$I$13)*(1-EXP(-D122/'Final Temp'!I$9))),C122)</f>
        <v>98.03284578218701</v>
      </c>
      <c r="F122" s="66">
        <f>IF(D122=0,E122,'Final Temp'!$I$13)</f>
        <v>75</v>
      </c>
      <c r="G122" s="66">
        <f t="shared" si="4"/>
        <v>98.03284578218701</v>
      </c>
      <c r="H122" s="66">
        <f>'Final Temp'!D$13+(('Final Temp'!I$17-'Final Temp'!D$13)*(1-EXP(-B122/'Final Temp'!I$9)))</f>
        <v>117.96416072167668</v>
      </c>
      <c r="I122" s="66">
        <f>IF('Final Temp'!$D$17&gt;='Final Temp'!$I$13,Calcs!H122,"")</f>
        <v>117.96416072167668</v>
      </c>
      <c r="L122" s="65">
        <f t="shared" si="6"/>
        <v>121</v>
      </c>
      <c r="M122" s="66">
        <f>'Final Temp'!$D$13+(('Final Temp'!$D$17-'Final Temp'!$D$13)*(1-EXP(-L122/'Final Temp'!$D$9)))</f>
        <v>68.545629234016531</v>
      </c>
      <c r="N122" s="65">
        <f>IF(M122&gt;'Final Temp'!$I$13,N121+K$2,0)</f>
        <v>0</v>
      </c>
      <c r="O122" s="66">
        <f>IF(N122&gt;0,'Final Temp'!$I$13+(('Final Temp'!$I$17-'Final Temp'!$I$13)*(1-EXP(-N122/'Final Temp'!$I$9))),M122)</f>
        <v>68.545629234016531</v>
      </c>
      <c r="P122" s="66">
        <f>IF(N122=0,O122,'Final Temp'!$I$13)</f>
        <v>68.545629234016531</v>
      </c>
      <c r="Q122" s="66">
        <f t="shared" si="7"/>
        <v>68.545629234016531</v>
      </c>
      <c r="R122" s="66">
        <f>'Final Temp'!$D$13+(('Final Temp'!$I$17-'Final Temp'!$D$13)*(1-EXP(-L122/'Final Temp'!$I$9)))</f>
        <v>96.840937950680527</v>
      </c>
      <c r="S122" s="66">
        <f>IF('Final Temp'!$D$17&gt;='Final Temp'!$I$13,Calcs!R122,"")</f>
        <v>96.840937950680527</v>
      </c>
    </row>
    <row r="123" spans="2:19" x14ac:dyDescent="0.25">
      <c r="B123" s="65">
        <f t="shared" si="5"/>
        <v>219.60000000000042</v>
      </c>
      <c r="C123" s="66">
        <f>'Final Temp'!$D$13+(('Final Temp'!$D$17-'Final Temp'!$D$13)*(1-EXP(-B123/'Final Temp'!$D$9)))</f>
        <v>85.66491309255008</v>
      </c>
      <c r="D123" s="65">
        <f>IF(C123&gt;'Final Temp'!$I$13,D122+A$2,0)</f>
        <v>64.799999999999955</v>
      </c>
      <c r="E123" s="66">
        <f>IF(D123&gt;0,'Final Temp'!$I$13+(('Final Temp'!I$17-'Final Temp'!$I$13)*(1-EXP(-D123/'Final Temp'!I$9))),C123)</f>
        <v>98.554170144584717</v>
      </c>
      <c r="F123" s="66">
        <f>IF(D123=0,E123,'Final Temp'!$I$13)</f>
        <v>75</v>
      </c>
      <c r="G123" s="66">
        <f t="shared" si="4"/>
        <v>98.554170144584717</v>
      </c>
      <c r="H123" s="66">
        <f>'Final Temp'!D$13+(('Final Temp'!I$17-'Final Temp'!D$13)*(1-EXP(-B123/'Final Temp'!I$9)))</f>
        <v>118.23789431347677</v>
      </c>
      <c r="I123" s="66">
        <f>IF('Final Temp'!$D$17&gt;='Final Temp'!$I$13,Calcs!H123,"")</f>
        <v>118.23789431347677</v>
      </c>
      <c r="L123" s="65">
        <f t="shared" si="6"/>
        <v>122</v>
      </c>
      <c r="M123" s="66">
        <f>'Final Temp'!$D$13+(('Final Temp'!$D$17-'Final Temp'!$D$13)*(1-EXP(-L123/'Final Temp'!$D$9)))</f>
        <v>68.743838179604012</v>
      </c>
      <c r="N123" s="65">
        <f>IF(M123&gt;'Final Temp'!$I$13,N122+K$2,0)</f>
        <v>0</v>
      </c>
      <c r="O123" s="66">
        <f>IF(N123&gt;0,'Final Temp'!$I$13+(('Final Temp'!$I$17-'Final Temp'!$I$13)*(1-EXP(-N123/'Final Temp'!$I$9))),M123)</f>
        <v>68.743838179604012</v>
      </c>
      <c r="P123" s="66">
        <f>IF(N123=0,O123,'Final Temp'!$I$13)</f>
        <v>68.743838179604012</v>
      </c>
      <c r="Q123" s="66">
        <f t="shared" si="7"/>
        <v>68.743838179604012</v>
      </c>
      <c r="R123" s="66">
        <f>'Final Temp'!$D$13+(('Final Temp'!$I$17-'Final Temp'!$D$13)*(1-EXP(-L123/'Final Temp'!$I$9)))</f>
        <v>97.139615384616306</v>
      </c>
      <c r="S123" s="66">
        <f>IF('Final Temp'!$D$17&gt;='Final Temp'!$I$13,Calcs!R123,"")</f>
        <v>97.139615384616306</v>
      </c>
    </row>
    <row r="124" spans="2:19" x14ac:dyDescent="0.25">
      <c r="B124" s="65">
        <f t="shared" si="5"/>
        <v>221.40000000000043</v>
      </c>
      <c r="C124" s="66">
        <f>'Final Temp'!$D$13+(('Final Temp'!$D$17-'Final Temp'!$D$13)*(1-EXP(-B124/'Final Temp'!$D$9)))</f>
        <v>85.935910469068403</v>
      </c>
      <c r="D124" s="65">
        <f>IF(C124&gt;'Final Temp'!$I$13,D123+A$2,0)</f>
        <v>66.599999999999952</v>
      </c>
      <c r="E124" s="66">
        <f>IF(D124&gt;0,'Final Temp'!$I$13+(('Final Temp'!I$17-'Final Temp'!$I$13)*(1-EXP(-D124/'Final Temp'!I$9))),C124)</f>
        <v>99.069018511745327</v>
      </c>
      <c r="F124" s="66">
        <f>IF(D124=0,E124,'Final Temp'!$I$13)</f>
        <v>75</v>
      </c>
      <c r="G124" s="66">
        <f t="shared" si="4"/>
        <v>99.069018511745327</v>
      </c>
      <c r="H124" s="66">
        <f>'Final Temp'!D$13+(('Final Temp'!I$17-'Final Temp'!D$13)*(1-EXP(-B124/'Final Temp'!I$9)))</f>
        <v>118.50822753198801</v>
      </c>
      <c r="I124" s="66">
        <f>IF('Final Temp'!$D$17&gt;='Final Temp'!$I$13,Calcs!H124,"")</f>
        <v>118.50822753198801</v>
      </c>
      <c r="L124" s="65">
        <f t="shared" si="6"/>
        <v>123</v>
      </c>
      <c r="M124" s="66">
        <f>'Final Temp'!$D$13+(('Final Temp'!$D$17-'Final Temp'!$D$13)*(1-EXP(-L124/'Final Temp'!$D$9)))</f>
        <v>68.94149730877453</v>
      </c>
      <c r="N124" s="65">
        <f>IF(M124&gt;'Final Temp'!$I$13,N123+K$2,0)</f>
        <v>0</v>
      </c>
      <c r="O124" s="66">
        <f>IF(N124&gt;0,'Final Temp'!$I$13+(('Final Temp'!$I$17-'Final Temp'!$I$13)*(1-EXP(-N124/'Final Temp'!$I$9))),M124)</f>
        <v>68.94149730877453</v>
      </c>
      <c r="P124" s="66">
        <f>IF(N124=0,O124,'Final Temp'!$I$13)</f>
        <v>68.94149730877453</v>
      </c>
      <c r="Q124" s="66">
        <f t="shared" si="7"/>
        <v>68.94149730877453</v>
      </c>
      <c r="R124" s="66">
        <f>'Final Temp'!$D$13+(('Final Temp'!$I$17-'Final Temp'!$D$13)*(1-EXP(-L124/'Final Temp'!$I$9)))</f>
        <v>97.436225854968853</v>
      </c>
      <c r="S124" s="66">
        <f>IF('Final Temp'!$D$17&gt;='Final Temp'!$I$13,Calcs!R124,"")</f>
        <v>97.436225854968853</v>
      </c>
    </row>
    <row r="125" spans="2:19" x14ac:dyDescent="0.25">
      <c r="B125" s="65">
        <f t="shared" si="5"/>
        <v>223.20000000000044</v>
      </c>
      <c r="C125" s="66">
        <f>'Final Temp'!$D$13+(('Final Temp'!$D$17-'Final Temp'!$D$13)*(1-EXP(-B125/'Final Temp'!$D$9)))</f>
        <v>86.205556240532616</v>
      </c>
      <c r="D125" s="65">
        <f>IF(C125&gt;'Final Temp'!$I$13,D124+A$2,0)</f>
        <v>68.399999999999949</v>
      </c>
      <c r="E125" s="66">
        <f>IF(D125&gt;0,'Final Temp'!$I$13+(('Final Temp'!I$17-'Final Temp'!$I$13)*(1-EXP(-D125/'Final Temp'!I$9))),C125)</f>
        <v>99.577471329773672</v>
      </c>
      <c r="F125" s="66">
        <f>IF(D125=0,E125,'Final Temp'!$I$13)</f>
        <v>75</v>
      </c>
      <c r="G125" s="66">
        <f t="shared" si="4"/>
        <v>99.577471329773672</v>
      </c>
      <c r="H125" s="66">
        <f>'Final Temp'!D$13+(('Final Temp'!I$17-'Final Temp'!D$13)*(1-EXP(-B125/'Final Temp'!I$9)))</f>
        <v>118.77520261732576</v>
      </c>
      <c r="I125" s="66">
        <f>IF('Final Temp'!$D$17&gt;='Final Temp'!$I$13,Calcs!H125,"")</f>
        <v>118.77520261732576</v>
      </c>
      <c r="L125" s="65">
        <f t="shared" si="6"/>
        <v>124</v>
      </c>
      <c r="M125" s="66">
        <f>'Final Temp'!$D$13+(('Final Temp'!$D$17-'Final Temp'!$D$13)*(1-EXP(-L125/'Final Temp'!$D$9)))</f>
        <v>69.138608146676674</v>
      </c>
      <c r="N125" s="65">
        <f>IF(M125&gt;'Final Temp'!$I$13,N124+K$2,0)</f>
        <v>0</v>
      </c>
      <c r="O125" s="66">
        <f>IF(N125&gt;0,'Final Temp'!$I$13+(('Final Temp'!$I$17-'Final Temp'!$I$13)*(1-EXP(-N125/'Final Temp'!$I$9))),M125)</f>
        <v>69.138608146676674</v>
      </c>
      <c r="P125" s="66">
        <f>IF(N125=0,O125,'Final Temp'!$I$13)</f>
        <v>69.138608146676674</v>
      </c>
      <c r="Q125" s="66">
        <f t="shared" si="7"/>
        <v>69.138608146676674</v>
      </c>
      <c r="R125" s="66">
        <f>'Final Temp'!$D$13+(('Final Temp'!$I$17-'Final Temp'!$D$13)*(1-EXP(-L125/'Final Temp'!$I$9)))</f>
        <v>97.730783665927135</v>
      </c>
      <c r="S125" s="66">
        <f>IF('Final Temp'!$D$17&gt;='Final Temp'!$I$13,Calcs!R125,"")</f>
        <v>97.730783665927135</v>
      </c>
    </row>
    <row r="126" spans="2:19" x14ac:dyDescent="0.25">
      <c r="B126" s="65">
        <f t="shared" si="5"/>
        <v>225.00000000000045</v>
      </c>
      <c r="C126" s="66">
        <f>'Final Temp'!$D$13+(('Final Temp'!$D$17-'Final Temp'!$D$13)*(1-EXP(-B126/'Final Temp'!$D$9)))</f>
        <v>86.473857148101047</v>
      </c>
      <c r="D126" s="65">
        <f>IF(C126&gt;'Final Temp'!$I$13,D125+A$2,0)</f>
        <v>70.199999999999946</v>
      </c>
      <c r="E126" s="66">
        <f>IF(D126&gt;0,'Final Temp'!$I$13+(('Final Temp'!I$17-'Final Temp'!$I$13)*(1-EXP(-D126/'Final Temp'!I$9))),C126)</f>
        <v>100.07960804545704</v>
      </c>
      <c r="F126" s="66">
        <f>IF(D126=0,E126,'Final Temp'!$I$13)</f>
        <v>75</v>
      </c>
      <c r="G126" s="66">
        <f t="shared" si="4"/>
        <v>100.07960804545704</v>
      </c>
      <c r="H126" s="66">
        <f>'Final Temp'!D$13+(('Final Temp'!I$17-'Final Temp'!D$13)*(1-EXP(-B126/'Final Temp'!I$9)))</f>
        <v>119.03886128489029</v>
      </c>
      <c r="I126" s="66">
        <f>IF('Final Temp'!$D$17&gt;='Final Temp'!$I$13,Calcs!H126,"")</f>
        <v>119.03886128489029</v>
      </c>
      <c r="L126" s="65">
        <f t="shared" si="6"/>
        <v>125</v>
      </c>
      <c r="M126" s="66">
        <f>'Final Temp'!$D$13+(('Final Temp'!$D$17-'Final Temp'!$D$13)*(1-EXP(-L126/'Final Temp'!$D$9)))</f>
        <v>69.335172214228379</v>
      </c>
      <c r="N126" s="65">
        <f>IF(M126&gt;'Final Temp'!$I$13,N125+K$2,0)</f>
        <v>0</v>
      </c>
      <c r="O126" s="66">
        <f>IF(N126&gt;0,'Final Temp'!$I$13+(('Final Temp'!$I$17-'Final Temp'!$I$13)*(1-EXP(-N126/'Final Temp'!$I$9))),M126)</f>
        <v>69.335172214228379</v>
      </c>
      <c r="P126" s="66">
        <f>IF(N126=0,O126,'Final Temp'!$I$13)</f>
        <v>69.335172214228379</v>
      </c>
      <c r="Q126" s="66">
        <f t="shared" si="7"/>
        <v>69.335172214228379</v>
      </c>
      <c r="R126" s="66">
        <f>'Final Temp'!$D$13+(('Final Temp'!$I$17-'Final Temp'!$D$13)*(1-EXP(-L126/'Final Temp'!$I$9)))</f>
        <v>98.023303022689589</v>
      </c>
      <c r="S126" s="66">
        <f>IF('Final Temp'!$D$17&gt;='Final Temp'!$I$13,Calcs!R126,"")</f>
        <v>98.023303022689589</v>
      </c>
    </row>
    <row r="127" spans="2:19" x14ac:dyDescent="0.25">
      <c r="B127" s="65">
        <f t="shared" si="5"/>
        <v>226.80000000000047</v>
      </c>
      <c r="C127" s="66">
        <f>'Final Temp'!$D$13+(('Final Temp'!$D$17-'Final Temp'!$D$13)*(1-EXP(-B127/'Final Temp'!$D$9)))</f>
        <v>86.740819899310338</v>
      </c>
      <c r="D127" s="65">
        <f>IF(C127&gt;'Final Temp'!$I$13,D126+A$2,0)</f>
        <v>71.999999999999943</v>
      </c>
      <c r="E127" s="66">
        <f>IF(D127&gt;0,'Final Temp'!$I$13+(('Final Temp'!I$17-'Final Temp'!$I$13)*(1-EXP(-D127/'Final Temp'!I$9))),C127)</f>
        <v>100.57550711867881</v>
      </c>
      <c r="F127" s="66">
        <f>IF(D127=0,E127,'Final Temp'!$I$13)</f>
        <v>75</v>
      </c>
      <c r="G127" s="66">
        <f t="shared" si="4"/>
        <v>100.57550711867881</v>
      </c>
      <c r="H127" s="66">
        <f>'Final Temp'!D$13+(('Final Temp'!I$17-'Final Temp'!D$13)*(1-EXP(-B127/'Final Temp'!I$9)))</f>
        <v>119.29924473188481</v>
      </c>
      <c r="I127" s="66">
        <f>IF('Final Temp'!$D$17&gt;='Final Temp'!$I$13,Calcs!H127,"")</f>
        <v>119.29924473188481</v>
      </c>
      <c r="L127" s="65">
        <f t="shared" si="6"/>
        <v>126</v>
      </c>
      <c r="M127" s="66">
        <f>'Final Temp'!$D$13+(('Final Temp'!$D$17-'Final Temp'!$D$13)*(1-EXP(-L127/'Final Temp'!$D$9)))</f>
        <v>69.53119102812866</v>
      </c>
      <c r="N127" s="65">
        <f>IF(M127&gt;'Final Temp'!$I$13,N126+K$2,0)</f>
        <v>0</v>
      </c>
      <c r="O127" s="66">
        <f>IF(N127&gt;0,'Final Temp'!$I$13+(('Final Temp'!$I$17-'Final Temp'!$I$13)*(1-EXP(-N127/'Final Temp'!$I$9))),M127)</f>
        <v>69.53119102812866</v>
      </c>
      <c r="P127" s="66">
        <f>IF(N127=0,O127,'Final Temp'!$I$13)</f>
        <v>69.53119102812866</v>
      </c>
      <c r="Q127" s="66">
        <f t="shared" si="7"/>
        <v>69.53119102812866</v>
      </c>
      <c r="R127" s="66">
        <f>'Final Temp'!$D$13+(('Final Temp'!$I$17-'Final Temp'!$D$13)*(1-EXP(-L127/'Final Temp'!$I$9)))</f>
        <v>98.313798032149151</v>
      </c>
      <c r="S127" s="66">
        <f>IF('Final Temp'!$D$17&gt;='Final Temp'!$I$13,Calcs!R127,"")</f>
        <v>98.313798032149151</v>
      </c>
    </row>
    <row r="128" spans="2:19" x14ac:dyDescent="0.25">
      <c r="B128" s="65">
        <f t="shared" si="5"/>
        <v>228.60000000000048</v>
      </c>
      <c r="C128" s="66">
        <f>'Final Temp'!$D$13+(('Final Temp'!$D$17-'Final Temp'!$D$13)*(1-EXP(-B128/'Final Temp'!$D$9)))</f>
        <v>87.006451168243217</v>
      </c>
      <c r="D128" s="65">
        <f>IF(C128&gt;'Final Temp'!$I$13,D127+A$2,0)</f>
        <v>73.79999999999994</v>
      </c>
      <c r="E128" s="66">
        <f>IF(D128&gt;0,'Final Temp'!$I$13+(('Final Temp'!I$17-'Final Temp'!$I$13)*(1-EXP(-D128/'Final Temp'!I$9))),C128)</f>
        <v>101.06524603467813</v>
      </c>
      <c r="F128" s="66">
        <f>IF(D128=0,E128,'Final Temp'!$I$13)</f>
        <v>75</v>
      </c>
      <c r="G128" s="66">
        <f t="shared" si="4"/>
        <v>101.06524603467813</v>
      </c>
      <c r="H128" s="66">
        <f>'Final Temp'!D$13+(('Final Temp'!I$17-'Final Temp'!D$13)*(1-EXP(-B128/'Final Temp'!I$9)))</f>
        <v>119.55639364375267</v>
      </c>
      <c r="I128" s="66">
        <f>IF('Final Temp'!$D$17&gt;='Final Temp'!$I$13,Calcs!H128,"")</f>
        <v>119.55639364375267</v>
      </c>
      <c r="L128" s="65">
        <f t="shared" si="6"/>
        <v>127</v>
      </c>
      <c r="M128" s="66">
        <f>'Final Temp'!$D$13+(('Final Temp'!$D$17-'Final Temp'!$D$13)*(1-EXP(-L128/'Final Temp'!$D$9)))</f>
        <v>69.726666100869352</v>
      </c>
      <c r="N128" s="65">
        <f>IF(M128&gt;'Final Temp'!$I$13,N127+K$2,0)</f>
        <v>0</v>
      </c>
      <c r="O128" s="66">
        <f>IF(N128&gt;0,'Final Temp'!$I$13+(('Final Temp'!$I$17-'Final Temp'!$I$13)*(1-EXP(-N128/'Final Temp'!$I$9))),M128)</f>
        <v>69.726666100869352</v>
      </c>
      <c r="P128" s="66">
        <f>IF(N128=0,O128,'Final Temp'!$I$13)</f>
        <v>69.726666100869352</v>
      </c>
      <c r="Q128" s="66">
        <f t="shared" si="7"/>
        <v>69.726666100869352</v>
      </c>
      <c r="R128" s="66">
        <f>'Final Temp'!$D$13+(('Final Temp'!$I$17-'Final Temp'!$D$13)*(1-EXP(-L128/'Final Temp'!$I$9)))</f>
        <v>98.602282703573636</v>
      </c>
      <c r="S128" s="66">
        <f>IF('Final Temp'!$D$17&gt;='Final Temp'!$I$13,Calcs!R128,"")</f>
        <v>98.602282703573636</v>
      </c>
    </row>
    <row r="129" spans="2:19" x14ac:dyDescent="0.25">
      <c r="B129" s="65">
        <f t="shared" si="5"/>
        <v>230.40000000000049</v>
      </c>
      <c r="C129" s="66">
        <f>'Final Temp'!$D$13+(('Final Temp'!$D$17-'Final Temp'!$D$13)*(1-EXP(-B129/'Final Temp'!$D$9)))</f>
        <v>87.270757595695216</v>
      </c>
      <c r="D129" s="65">
        <f>IF(C129&gt;'Final Temp'!$I$13,D128+A$2,0)</f>
        <v>75.599999999999937</v>
      </c>
      <c r="E129" s="66">
        <f>IF(D129&gt;0,'Final Temp'!$I$13+(('Final Temp'!I$17-'Final Temp'!$I$13)*(1-EXP(-D129/'Final Temp'!I$9))),C129)</f>
        <v>101.548901316157</v>
      </c>
      <c r="F129" s="66">
        <f>IF(D129=0,E129,'Final Temp'!$I$13)</f>
        <v>75</v>
      </c>
      <c r="G129" s="66">
        <f t="shared" si="4"/>
        <v>101.548901316157</v>
      </c>
      <c r="H129" s="66">
        <f>'Final Temp'!D$13+(('Final Temp'!I$17-'Final Temp'!D$13)*(1-EXP(-B129/'Final Temp'!I$9)))</f>
        <v>119.81034820053453</v>
      </c>
      <c r="I129" s="66">
        <f>IF('Final Temp'!$D$17&gt;='Final Temp'!$I$13,Calcs!H129,"")</f>
        <v>119.81034820053453</v>
      </c>
      <c r="L129" s="65">
        <f t="shared" si="6"/>
        <v>128</v>
      </c>
      <c r="M129" s="66">
        <f>'Final Temp'!$D$13+(('Final Temp'!$D$17-'Final Temp'!$D$13)*(1-EXP(-L129/'Final Temp'!$D$9)))</f>
        <v>69.921598940746719</v>
      </c>
      <c r="N129" s="65">
        <f>IF(M129&gt;'Final Temp'!$I$13,N128+K$2,0)</f>
        <v>0</v>
      </c>
      <c r="O129" s="66">
        <f>IF(N129&gt;0,'Final Temp'!$I$13+(('Final Temp'!$I$17-'Final Temp'!$I$13)*(1-EXP(-N129/'Final Temp'!$I$9))),M129)</f>
        <v>69.921598940746719</v>
      </c>
      <c r="P129" s="66">
        <f>IF(N129=0,O129,'Final Temp'!$I$13)</f>
        <v>69.921598940746719</v>
      </c>
      <c r="Q129" s="66">
        <f t="shared" si="7"/>
        <v>69.921598940746719</v>
      </c>
      <c r="R129" s="66">
        <f>'Final Temp'!$D$13+(('Final Temp'!$I$17-'Final Temp'!$D$13)*(1-EXP(-L129/'Final Temp'!$I$9)))</f>
        <v>98.888770949281252</v>
      </c>
      <c r="S129" s="66">
        <f>IF('Final Temp'!$D$17&gt;='Final Temp'!$I$13,Calcs!R129,"")</f>
        <v>98.888770949281252</v>
      </c>
    </row>
    <row r="130" spans="2:19" x14ac:dyDescent="0.25">
      <c r="B130" s="65">
        <f t="shared" si="5"/>
        <v>232.2000000000005</v>
      </c>
      <c r="C130" s="66">
        <f>'Final Temp'!$D$13+(('Final Temp'!$D$17-'Final Temp'!$D$13)*(1-EXP(-B130/'Final Temp'!$D$9)))</f>
        <v>87.533745789340784</v>
      </c>
      <c r="D130" s="65">
        <f>IF(C130&gt;'Final Temp'!$I$13,D129+A$2,0)</f>
        <v>77.399999999999935</v>
      </c>
      <c r="E130" s="66">
        <f>IF(D130&gt;0,'Final Temp'!$I$13+(('Final Temp'!I$17-'Final Temp'!$I$13)*(1-EXP(-D130/'Final Temp'!I$9))),C130)</f>
        <v>102.02654853523715</v>
      </c>
      <c r="F130" s="66">
        <f>IF(D130=0,E130,'Final Temp'!$I$13)</f>
        <v>75</v>
      </c>
      <c r="G130" s="66">
        <f t="shared" ref="G130:G193" si="8">IF(E130&gt;F130,E130,F130)</f>
        <v>102.02654853523715</v>
      </c>
      <c r="H130" s="66">
        <f>'Final Temp'!D$13+(('Final Temp'!I$17-'Final Temp'!D$13)*(1-EXP(-B130/'Final Temp'!I$9)))</f>
        <v>120.06114808314655</v>
      </c>
      <c r="I130" s="66">
        <f>IF('Final Temp'!$D$17&gt;='Final Temp'!$I$13,Calcs!H130,"")</f>
        <v>120.06114808314655</v>
      </c>
      <c r="L130" s="65">
        <f t="shared" si="6"/>
        <v>129</v>
      </c>
      <c r="M130" s="66">
        <f>'Final Temp'!$D$13+(('Final Temp'!$D$17-'Final Temp'!$D$13)*(1-EXP(-L130/'Final Temp'!$D$9)))</f>
        <v>70.115991051873166</v>
      </c>
      <c r="N130" s="65">
        <f>IF(M130&gt;'Final Temp'!$I$13,N129+K$2,0)</f>
        <v>0</v>
      </c>
      <c r="O130" s="66">
        <f>IF(N130&gt;0,'Final Temp'!$I$13+(('Final Temp'!$I$17-'Final Temp'!$I$13)*(1-EXP(-N130/'Final Temp'!$I$9))),M130)</f>
        <v>70.115991051873166</v>
      </c>
      <c r="P130" s="66">
        <f>IF(N130=0,O130,'Final Temp'!$I$13)</f>
        <v>70.115991051873166</v>
      </c>
      <c r="Q130" s="66">
        <f t="shared" si="7"/>
        <v>70.115991051873166</v>
      </c>
      <c r="R130" s="66">
        <f>'Final Temp'!$D$13+(('Final Temp'!$I$17-'Final Temp'!$D$13)*(1-EXP(-L130/'Final Temp'!$I$9)))</f>
        <v>99.173276585311612</v>
      </c>
      <c r="S130" s="66">
        <f>IF('Final Temp'!$D$17&gt;='Final Temp'!$I$13,Calcs!R130,"")</f>
        <v>99.173276585311612</v>
      </c>
    </row>
    <row r="131" spans="2:19" x14ac:dyDescent="0.25">
      <c r="B131" s="65">
        <f t="shared" ref="B131:B194" si="9">B130+A$2</f>
        <v>234.00000000000051</v>
      </c>
      <c r="C131" s="66">
        <f>'Final Temp'!$D$13+(('Final Temp'!$D$17-'Final Temp'!$D$13)*(1-EXP(-B131/'Final Temp'!$D$9)))</f>
        <v>87.795422323898464</v>
      </c>
      <c r="D131" s="65">
        <f>IF(C131&gt;'Final Temp'!$I$13,D130+A$2,0)</f>
        <v>79.199999999999932</v>
      </c>
      <c r="E131" s="66">
        <f>IF(D131&gt;0,'Final Temp'!$I$13+(('Final Temp'!I$17-'Final Temp'!$I$13)*(1-EXP(-D131/'Final Temp'!I$9))),C131)</f>
        <v>102.49826232526834</v>
      </c>
      <c r="F131" s="66">
        <f>IF(D131=0,E131,'Final Temp'!$I$13)</f>
        <v>75</v>
      </c>
      <c r="G131" s="66">
        <f t="shared" si="8"/>
        <v>102.49826232526834</v>
      </c>
      <c r="H131" s="66">
        <f>'Final Temp'!D$13+(('Final Temp'!I$17-'Final Temp'!D$13)*(1-EXP(-B131/'Final Temp'!I$9)))</f>
        <v>120.30883247958067</v>
      </c>
      <c r="I131" s="66">
        <f>IF('Final Temp'!$D$17&gt;='Final Temp'!$I$13,Calcs!H131,"")</f>
        <v>120.30883247958067</v>
      </c>
      <c r="J131" s="67"/>
      <c r="L131" s="65">
        <f t="shared" ref="L131:L194" si="10">L130+K$2</f>
        <v>130</v>
      </c>
      <c r="M131" s="66">
        <f>'Final Temp'!$D$13+(('Final Temp'!$D$17-'Final Temp'!$D$13)*(1-EXP(-L131/'Final Temp'!$D$9)))</f>
        <v>70.309843934188791</v>
      </c>
      <c r="N131" s="65">
        <f>IF(M131&gt;'Final Temp'!$I$13,N130+K$2,0)</f>
        <v>0</v>
      </c>
      <c r="O131" s="66">
        <f>IF(N131&gt;0,'Final Temp'!$I$13+(('Final Temp'!$I$17-'Final Temp'!$I$13)*(1-EXP(-N131/'Final Temp'!$I$9))),M131)</f>
        <v>70.309843934188791</v>
      </c>
      <c r="P131" s="66">
        <f>IF(N131=0,O131,'Final Temp'!$I$13)</f>
        <v>70.309843934188791</v>
      </c>
      <c r="Q131" s="66">
        <f t="shared" ref="Q131:Q194" si="11">IF(O131&gt;P131,O131,P131)</f>
        <v>70.309843934188791</v>
      </c>
      <c r="R131" s="66">
        <f>'Final Temp'!$D$13+(('Final Temp'!$I$17-'Final Temp'!$D$13)*(1-EXP(-L131/'Final Temp'!$I$9)))</f>
        <v>99.455813332091935</v>
      </c>
      <c r="S131" s="66">
        <f>IF('Final Temp'!$D$17&gt;='Final Temp'!$I$13,Calcs!R131,"")</f>
        <v>99.455813332091935</v>
      </c>
    </row>
    <row r="132" spans="2:19" x14ac:dyDescent="0.25">
      <c r="B132" s="65">
        <f t="shared" si="9"/>
        <v>235.80000000000052</v>
      </c>
      <c r="C132" s="66">
        <f>'Final Temp'!$D$13+(('Final Temp'!$D$17-'Final Temp'!$D$13)*(1-EXP(-B132/'Final Temp'!$D$9)))</f>
        <v>88.055793741295261</v>
      </c>
      <c r="D132" s="65">
        <f>IF(C132&gt;'Final Temp'!$I$13,D131+A$2,0)</f>
        <v>80.999999999999929</v>
      </c>
      <c r="E132" s="66">
        <f>IF(D132&gt;0,'Final Temp'!$I$13+(('Final Temp'!I$17-'Final Temp'!$I$13)*(1-EXP(-D132/'Final Temp'!I$9))),C132)</f>
        <v>102.96411639248998</v>
      </c>
      <c r="F132" s="66">
        <f>IF(D132=0,E132,'Final Temp'!$I$13)</f>
        <v>75</v>
      </c>
      <c r="G132" s="66">
        <f t="shared" si="8"/>
        <v>102.96411639248998</v>
      </c>
      <c r="H132" s="66">
        <f>'Final Temp'!D$13+(('Final Temp'!I$17-'Final Temp'!D$13)*(1-EXP(-B132/'Final Temp'!I$9)))</f>
        <v>120.55344009102771</v>
      </c>
      <c r="I132" s="66">
        <f>IF('Final Temp'!$D$17&gt;='Final Temp'!$I$13,Calcs!H132,"")</f>
        <v>120.55344009102771</v>
      </c>
      <c r="L132" s="65">
        <f t="shared" si="10"/>
        <v>131</v>
      </c>
      <c r="M132" s="66">
        <f>'Final Temp'!$D$13+(('Final Temp'!$D$17-'Final Temp'!$D$13)*(1-EXP(-L132/'Final Temp'!$D$9)))</f>
        <v>70.503159083472937</v>
      </c>
      <c r="N132" s="65">
        <f>IF(M132&gt;'Final Temp'!$I$13,N131+K$2,0)</f>
        <v>0</v>
      </c>
      <c r="O132" s="66">
        <f>IF(N132&gt;0,'Final Temp'!$I$13+(('Final Temp'!$I$17-'Final Temp'!$I$13)*(1-EXP(-N132/'Final Temp'!$I$9))),M132)</f>
        <v>70.503159083472937</v>
      </c>
      <c r="P132" s="66">
        <f>IF(N132=0,O132,'Final Temp'!$I$13)</f>
        <v>70.503159083472937</v>
      </c>
      <c r="Q132" s="66">
        <f t="shared" si="11"/>
        <v>70.503159083472937</v>
      </c>
      <c r="R132" s="66">
        <f>'Final Temp'!$D$13+(('Final Temp'!$I$17-'Final Temp'!$D$13)*(1-EXP(-L132/'Final Temp'!$I$9)))</f>
        <v>99.736394815098834</v>
      </c>
      <c r="S132" s="66">
        <f>IF('Final Temp'!$D$17&gt;='Final Temp'!$I$13,Calcs!R132,"")</f>
        <v>99.736394815098834</v>
      </c>
    </row>
    <row r="133" spans="2:19" x14ac:dyDescent="0.25">
      <c r="B133" s="65">
        <f t="shared" si="9"/>
        <v>237.60000000000053</v>
      </c>
      <c r="C133" s="66">
        <f>'Final Temp'!$D$13+(('Final Temp'!$D$17-'Final Temp'!$D$13)*(1-EXP(-B133/'Final Temp'!$D$9)))</f>
        <v>88.314866550830146</v>
      </c>
      <c r="D133" s="65">
        <f>IF(C133&gt;'Final Temp'!$I$13,D132+A$2,0)</f>
        <v>82.799999999999926</v>
      </c>
      <c r="E133" s="66">
        <f>IF(D133&gt;0,'Final Temp'!$I$13+(('Final Temp'!I$17-'Final Temp'!$I$13)*(1-EXP(-D133/'Final Temp'!I$9))),C133)</f>
        <v>103.42418352754787</v>
      </c>
      <c r="F133" s="66">
        <f>IF(D133=0,E133,'Final Temp'!$I$13)</f>
        <v>75</v>
      </c>
      <c r="G133" s="66">
        <f t="shared" si="8"/>
        <v>103.42418352754787</v>
      </c>
      <c r="H133" s="66">
        <f>'Final Temp'!D$13+(('Final Temp'!I$17-'Final Temp'!D$13)*(1-EXP(-B133/'Final Temp'!I$9)))</f>
        <v>120.79500913792465</v>
      </c>
      <c r="I133" s="66">
        <f>IF('Final Temp'!$D$17&gt;='Final Temp'!$I$13,Calcs!H133,"")</f>
        <v>120.79500913792465</v>
      </c>
      <c r="L133" s="65">
        <f t="shared" si="10"/>
        <v>132</v>
      </c>
      <c r="M133" s="66">
        <f>'Final Temp'!$D$13+(('Final Temp'!$D$17-'Final Temp'!$D$13)*(1-EXP(-L133/'Final Temp'!$D$9)))</f>
        <v>70.695937991355848</v>
      </c>
      <c r="N133" s="65">
        <f>IF(M133&gt;'Final Temp'!$I$13,N132+K$2,0)</f>
        <v>0</v>
      </c>
      <c r="O133" s="66">
        <f>IF(N133&gt;0,'Final Temp'!$I$13+(('Final Temp'!$I$17-'Final Temp'!$I$13)*(1-EXP(-N133/'Final Temp'!$I$9))),M133)</f>
        <v>70.695937991355848</v>
      </c>
      <c r="P133" s="66">
        <f>IF(N133=0,O133,'Final Temp'!$I$13)</f>
        <v>70.695937991355848</v>
      </c>
      <c r="Q133" s="66">
        <f t="shared" si="11"/>
        <v>70.695937991355848</v>
      </c>
      <c r="R133" s="66">
        <f>'Final Temp'!$D$13+(('Final Temp'!$I$17-'Final Temp'!$D$13)*(1-EXP(-L133/'Final Temp'!$I$9)))</f>
        <v>100.01503456551526</v>
      </c>
      <c r="S133" s="66">
        <f>IF('Final Temp'!$D$17&gt;='Final Temp'!$I$13,Calcs!R133,"")</f>
        <v>100.01503456551526</v>
      </c>
    </row>
    <row r="134" spans="2:19" x14ac:dyDescent="0.25">
      <c r="B134" s="65">
        <f t="shared" si="9"/>
        <v>239.40000000000055</v>
      </c>
      <c r="C134" s="66">
        <f>'Final Temp'!$D$13+(('Final Temp'!$D$17-'Final Temp'!$D$13)*(1-EXP(-B134/'Final Temp'!$D$9)))</f>
        <v>88.572647229336866</v>
      </c>
      <c r="D134" s="65">
        <f>IF(C134&gt;'Final Temp'!$I$13,D133+A$2,0)</f>
        <v>84.599999999999923</v>
      </c>
      <c r="E134" s="66">
        <f>IF(D134&gt;0,'Final Temp'!$I$13+(('Final Temp'!I$17-'Final Temp'!$I$13)*(1-EXP(-D134/'Final Temp'!I$9))),C134)</f>
        <v>103.87853561686784</v>
      </c>
      <c r="F134" s="66">
        <f>IF(D134=0,E134,'Final Temp'!$I$13)</f>
        <v>75</v>
      </c>
      <c r="G134" s="66">
        <f t="shared" si="8"/>
        <v>103.87853561686784</v>
      </c>
      <c r="H134" s="66">
        <f>'Final Temp'!D$13+(('Final Temp'!I$17-'Final Temp'!D$13)*(1-EXP(-B134/'Final Temp'!I$9)))</f>
        <v>121.03357736592655</v>
      </c>
      <c r="I134" s="66">
        <f>IF('Final Temp'!$D$17&gt;='Final Temp'!$I$13,Calcs!H134,"")</f>
        <v>121.03357736592655</v>
      </c>
      <c r="L134" s="65">
        <f t="shared" si="10"/>
        <v>133</v>
      </c>
      <c r="M134" s="66">
        <f>'Final Temp'!$D$13+(('Final Temp'!$D$17-'Final Temp'!$D$13)*(1-EXP(-L134/'Final Temp'!$D$9)))</f>
        <v>70.88818214533002</v>
      </c>
      <c r="N134" s="65">
        <f>IF(M134&gt;'Final Temp'!$I$13,N133+K$2,0)</f>
        <v>0</v>
      </c>
      <c r="O134" s="66">
        <f>IF(N134&gt;0,'Final Temp'!$I$13+(('Final Temp'!$I$17-'Final Temp'!$I$13)*(1-EXP(-N134/'Final Temp'!$I$9))),M134)</f>
        <v>70.88818214533002</v>
      </c>
      <c r="P134" s="66">
        <f>IF(N134=0,O134,'Final Temp'!$I$13)</f>
        <v>70.88818214533002</v>
      </c>
      <c r="Q134" s="66">
        <f t="shared" si="11"/>
        <v>70.88818214533002</v>
      </c>
      <c r="R134" s="66">
        <f>'Final Temp'!$D$13+(('Final Temp'!$I$17-'Final Temp'!$D$13)*(1-EXP(-L134/'Final Temp'!$I$9)))</f>
        <v>100.29174602088321</v>
      </c>
      <c r="S134" s="66">
        <f>IF('Final Temp'!$D$17&gt;='Final Temp'!$I$13,Calcs!R134,"")</f>
        <v>100.29174602088321</v>
      </c>
    </row>
    <row r="135" spans="2:19" x14ac:dyDescent="0.25">
      <c r="B135" s="65">
        <f t="shared" si="9"/>
        <v>241.20000000000056</v>
      </c>
      <c r="C135" s="66">
        <f>'Final Temp'!$D$13+(('Final Temp'!$D$17-'Final Temp'!$D$13)*(1-EXP(-B135/'Final Temp'!$D$9)))</f>
        <v>88.829142221345833</v>
      </c>
      <c r="D135" s="65">
        <f>IF(C135&gt;'Final Temp'!$I$13,D134+A$2,0)</f>
        <v>86.39999999999992</v>
      </c>
      <c r="E135" s="66">
        <f>IF(D135&gt;0,'Final Temp'!$I$13+(('Final Temp'!I$17-'Final Temp'!$I$13)*(1-EXP(-D135/'Final Temp'!I$9))),C135)</f>
        <v>104.32724365388826</v>
      </c>
      <c r="F135" s="66">
        <f>IF(D135=0,E135,'Final Temp'!$I$13)</f>
        <v>75</v>
      </c>
      <c r="G135" s="66">
        <f t="shared" si="8"/>
        <v>104.32724365388826</v>
      </c>
      <c r="H135" s="66">
        <f>'Final Temp'!D$13+(('Final Temp'!I$17-'Final Temp'!D$13)*(1-EXP(-B135/'Final Temp'!I$9)))</f>
        <v>121.26918205180436</v>
      </c>
      <c r="I135" s="66">
        <f>IF('Final Temp'!$D$17&gt;='Final Temp'!$I$13,Calcs!H135,"")</f>
        <v>121.26918205180436</v>
      </c>
      <c r="L135" s="65">
        <f t="shared" si="10"/>
        <v>134</v>
      </c>
      <c r="M135" s="66">
        <f>'Final Temp'!$D$13+(('Final Temp'!$D$17-'Final Temp'!$D$13)*(1-EXP(-L135/'Final Temp'!$D$9)))</f>
        <v>71.079893028761802</v>
      </c>
      <c r="N135" s="65">
        <f>IF(M135&gt;'Final Temp'!$I$13,N134+K$2,0)</f>
        <v>0</v>
      </c>
      <c r="O135" s="66">
        <f>IF(N135&gt;0,'Final Temp'!$I$13+(('Final Temp'!$I$17-'Final Temp'!$I$13)*(1-EXP(-N135/'Final Temp'!$I$9))),M135)</f>
        <v>71.079893028761802</v>
      </c>
      <c r="P135" s="66">
        <f>IF(N135=0,O135,'Final Temp'!$I$13)</f>
        <v>71.079893028761802</v>
      </c>
      <c r="Q135" s="66">
        <f t="shared" si="11"/>
        <v>71.079893028761802</v>
      </c>
      <c r="R135" s="66">
        <f>'Final Temp'!$D$13+(('Final Temp'!$I$17-'Final Temp'!$D$13)*(1-EXP(-L135/'Final Temp'!$I$9)))</f>
        <v>100.56654252575166</v>
      </c>
      <c r="S135" s="66">
        <f>IF('Final Temp'!$D$17&gt;='Final Temp'!$I$13,Calcs!R135,"")</f>
        <v>100.56654252575166</v>
      </c>
    </row>
    <row r="136" spans="2:19" x14ac:dyDescent="0.25">
      <c r="B136" s="65">
        <f t="shared" si="9"/>
        <v>243.00000000000057</v>
      </c>
      <c r="C136" s="66">
        <f>'Final Temp'!$D$13+(('Final Temp'!$D$17-'Final Temp'!$D$13)*(1-EXP(-B136/'Final Temp'!$D$9)))</f>
        <v>89.084357939245166</v>
      </c>
      <c r="D136" s="65">
        <f>IF(C136&gt;'Final Temp'!$I$13,D135+A$2,0)</f>
        <v>88.199999999999918</v>
      </c>
      <c r="E136" s="66">
        <f>IF(D136&gt;0,'Final Temp'!$I$13+(('Final Temp'!I$17-'Final Temp'!$I$13)*(1-EXP(-D136/'Final Temp'!I$9))),C136)</f>
        <v>104.77037775015282</v>
      </c>
      <c r="F136" s="66">
        <f>IF(D136=0,E136,'Final Temp'!$I$13)</f>
        <v>75</v>
      </c>
      <c r="G136" s="66">
        <f t="shared" si="8"/>
        <v>104.77037775015282</v>
      </c>
      <c r="H136" s="66">
        <f>'Final Temp'!D$13+(('Final Temp'!I$17-'Final Temp'!D$13)*(1-EXP(-B136/'Final Temp'!I$9)))</f>
        <v>121.50186000926965</v>
      </c>
      <c r="I136" s="66">
        <f>IF('Final Temp'!$D$17&gt;='Final Temp'!$I$13,Calcs!H136,"")</f>
        <v>121.50186000926965</v>
      </c>
      <c r="L136" s="65">
        <f t="shared" si="10"/>
        <v>135</v>
      </c>
      <c r="M136" s="66">
        <f>'Final Temp'!$D$13+(('Final Temp'!$D$17-'Final Temp'!$D$13)*(1-EXP(-L136/'Final Temp'!$D$9)))</f>
        <v>71.271072120902772</v>
      </c>
      <c r="N136" s="65">
        <f>IF(M136&gt;'Final Temp'!$I$13,N135+K$2,0)</f>
        <v>0</v>
      </c>
      <c r="O136" s="66">
        <f>IF(N136&gt;0,'Final Temp'!$I$13+(('Final Temp'!$I$17-'Final Temp'!$I$13)*(1-EXP(-N136/'Final Temp'!$I$9))),M136)</f>
        <v>71.271072120902772</v>
      </c>
      <c r="P136" s="66">
        <f>IF(N136=0,O136,'Final Temp'!$I$13)</f>
        <v>71.271072120902772</v>
      </c>
      <c r="Q136" s="66">
        <f t="shared" si="11"/>
        <v>71.271072120902772</v>
      </c>
      <c r="R136" s="66">
        <f>'Final Temp'!$D$13+(('Final Temp'!$I$17-'Final Temp'!$D$13)*(1-EXP(-L136/'Final Temp'!$I$9)))</f>
        <v>100.8394373323201</v>
      </c>
      <c r="S136" s="66">
        <f>IF('Final Temp'!$D$17&gt;='Final Temp'!$I$13,Calcs!R136,"")</f>
        <v>100.8394373323201</v>
      </c>
    </row>
    <row r="137" spans="2:19" x14ac:dyDescent="0.25">
      <c r="B137" s="65">
        <f t="shared" si="9"/>
        <v>244.80000000000058</v>
      </c>
      <c r="C137" s="66">
        <f>'Final Temp'!$D$13+(('Final Temp'!$D$17-'Final Temp'!$D$13)*(1-EXP(-B137/'Final Temp'!$D$9)))</f>
        <v>89.338300763441126</v>
      </c>
      <c r="D137" s="65">
        <f>IF(C137&gt;'Final Temp'!$I$13,D136+A$2,0)</f>
        <v>89.999999999999915</v>
      </c>
      <c r="E137" s="66">
        <f>IF(D137&gt;0,'Final Temp'!$I$13+(('Final Temp'!I$17-'Final Temp'!$I$13)*(1-EXP(-D137/'Final Temp'!I$9))),C137)</f>
        <v>105.20800714626562</v>
      </c>
      <c r="F137" s="66">
        <f>IF(D137=0,E137,'Final Temp'!$I$13)</f>
        <v>75</v>
      </c>
      <c r="G137" s="66">
        <f t="shared" si="8"/>
        <v>105.20800714626562</v>
      </c>
      <c r="H137" s="66">
        <f>'Final Temp'!D$13+(('Final Temp'!I$17-'Final Temp'!D$13)*(1-EXP(-B137/'Final Temp'!I$9)))</f>
        <v>121.73164759472661</v>
      </c>
      <c r="I137" s="66">
        <f>IF('Final Temp'!$D$17&gt;='Final Temp'!$I$13,Calcs!H137,"")</f>
        <v>121.73164759472661</v>
      </c>
      <c r="L137" s="65">
        <f t="shared" si="10"/>
        <v>136</v>
      </c>
      <c r="M137" s="66">
        <f>'Final Temp'!$D$13+(('Final Temp'!$D$17-'Final Temp'!$D$13)*(1-EXP(-L137/'Final Temp'!$D$9)))</f>
        <v>71.461720896901227</v>
      </c>
      <c r="N137" s="65">
        <f>IF(M137&gt;'Final Temp'!$I$13,N136+K$2,0)</f>
        <v>0</v>
      </c>
      <c r="O137" s="66">
        <f>IF(N137&gt;0,'Final Temp'!$I$13+(('Final Temp'!$I$17-'Final Temp'!$I$13)*(1-EXP(-N137/'Final Temp'!$I$9))),M137)</f>
        <v>71.461720896901227</v>
      </c>
      <c r="P137" s="66">
        <f>IF(N137=0,O137,'Final Temp'!$I$13)</f>
        <v>71.461720896901227</v>
      </c>
      <c r="Q137" s="66">
        <f t="shared" si="11"/>
        <v>71.461720896901227</v>
      </c>
      <c r="R137" s="66">
        <f>'Final Temp'!$D$13+(('Final Temp'!$I$17-'Final Temp'!$D$13)*(1-EXP(-L137/'Final Temp'!$I$9)))</f>
        <v>101.11044360107772</v>
      </c>
      <c r="S137" s="66">
        <f>IF('Final Temp'!$D$17&gt;='Final Temp'!$I$13,Calcs!R137,"")</f>
        <v>101.11044360107772</v>
      </c>
    </row>
    <row r="138" spans="2:19" x14ac:dyDescent="0.25">
      <c r="B138" s="65">
        <f t="shared" si="9"/>
        <v>246.60000000000059</v>
      </c>
      <c r="C138" s="66">
        <f>'Final Temp'!$D$13+(('Final Temp'!$D$17-'Final Temp'!$D$13)*(1-EXP(-B138/'Final Temp'!$D$9)))</f>
        <v>89.590977042517522</v>
      </c>
      <c r="D138" s="65">
        <f>IF(C138&gt;'Final Temp'!$I$13,D137+A$2,0)</f>
        <v>91.799999999999912</v>
      </c>
      <c r="E138" s="66">
        <f>IF(D138&gt;0,'Final Temp'!$I$13+(('Final Temp'!I$17-'Final Temp'!$I$13)*(1-EXP(-D138/'Final Temp'!I$9))),C138)</f>
        <v>105.64020022271015</v>
      </c>
      <c r="F138" s="66">
        <f>IF(D138=0,E138,'Final Temp'!$I$13)</f>
        <v>75</v>
      </c>
      <c r="G138" s="66">
        <f t="shared" si="8"/>
        <v>105.64020022271015</v>
      </c>
      <c r="H138" s="66">
        <f>'Final Temp'!D$13+(('Final Temp'!I$17-'Final Temp'!D$13)*(1-EXP(-B138/'Final Temp'!I$9)))</f>
        <v>121.95858071295299</v>
      </c>
      <c r="I138" s="66">
        <f>IF('Final Temp'!$D$17&gt;='Final Temp'!$I$13,Calcs!H138,"")</f>
        <v>121.95858071295299</v>
      </c>
      <c r="L138" s="65">
        <f t="shared" si="10"/>
        <v>137</v>
      </c>
      <c r="M138" s="66">
        <f>'Final Temp'!$D$13+(('Final Temp'!$D$17-'Final Temp'!$D$13)*(1-EXP(-L138/'Final Temp'!$D$9)))</f>
        <v>71.651840827813473</v>
      </c>
      <c r="N138" s="65">
        <f>IF(M138&gt;'Final Temp'!$I$13,N137+K$2,0)</f>
        <v>0</v>
      </c>
      <c r="O138" s="66">
        <f>IF(N138&gt;0,'Final Temp'!$I$13+(('Final Temp'!$I$17-'Final Temp'!$I$13)*(1-EXP(-N138/'Final Temp'!$I$9))),M138)</f>
        <v>71.651840827813473</v>
      </c>
      <c r="P138" s="66">
        <f>IF(N138=0,O138,'Final Temp'!$I$13)</f>
        <v>71.651840827813473</v>
      </c>
      <c r="Q138" s="66">
        <f t="shared" si="11"/>
        <v>71.651840827813473</v>
      </c>
      <c r="R138" s="66">
        <f>'Final Temp'!$D$13+(('Final Temp'!$I$17-'Final Temp'!$D$13)*(1-EXP(-L138/'Final Temp'!$I$9)))</f>
        <v>101.37957440143795</v>
      </c>
      <c r="S138" s="66">
        <f>IF('Final Temp'!$D$17&gt;='Final Temp'!$I$13,Calcs!R138,"")</f>
        <v>101.37957440143795</v>
      </c>
    </row>
    <row r="139" spans="2:19" x14ac:dyDescent="0.25">
      <c r="B139" s="65">
        <f t="shared" si="9"/>
        <v>248.4000000000006</v>
      </c>
      <c r="C139" s="66">
        <f>'Final Temp'!$D$13+(('Final Temp'!$D$17-'Final Temp'!$D$13)*(1-EXP(-B139/'Final Temp'!$D$9)))</f>
        <v>89.842393093394534</v>
      </c>
      <c r="D139" s="65">
        <f>IF(C139&gt;'Final Temp'!$I$13,D138+A$2,0)</f>
        <v>93.599999999999909</v>
      </c>
      <c r="E139" s="66">
        <f>IF(D139&gt;0,'Final Temp'!$I$13+(('Final Temp'!I$17-'Final Temp'!$I$13)*(1-EXP(-D139/'Final Temp'!I$9))),C139)</f>
        <v>106.06702451053394</v>
      </c>
      <c r="F139" s="66">
        <f>IF(D139=0,E139,'Final Temp'!$I$13)</f>
        <v>75</v>
      </c>
      <c r="G139" s="66">
        <f t="shared" si="8"/>
        <v>106.06702451053394</v>
      </c>
      <c r="H139" s="66">
        <f>'Final Temp'!D$13+(('Final Temp'!I$17-'Final Temp'!D$13)*(1-EXP(-B139/'Final Temp'!I$9)))</f>
        <v>122.18269482271023</v>
      </c>
      <c r="I139" s="66">
        <f>IF('Final Temp'!$D$17&gt;='Final Temp'!$I$13,Calcs!H139,"")</f>
        <v>122.18269482271023</v>
      </c>
      <c r="L139" s="65">
        <f t="shared" si="10"/>
        <v>138</v>
      </c>
      <c r="M139" s="66">
        <f>'Final Temp'!$D$13+(('Final Temp'!$D$17-'Final Temp'!$D$13)*(1-EXP(-L139/'Final Temp'!$D$9)))</f>
        <v>71.841433380615214</v>
      </c>
      <c r="N139" s="65">
        <f>IF(M139&gt;'Final Temp'!$I$13,N138+K$2,0)</f>
        <v>0</v>
      </c>
      <c r="O139" s="66">
        <f>IF(N139&gt;0,'Final Temp'!$I$13+(('Final Temp'!$I$17-'Final Temp'!$I$13)*(1-EXP(-N139/'Final Temp'!$I$9))),M139)</f>
        <v>71.841433380615214</v>
      </c>
      <c r="P139" s="66">
        <f>IF(N139=0,O139,'Final Temp'!$I$13)</f>
        <v>71.841433380615214</v>
      </c>
      <c r="Q139" s="66">
        <f t="shared" si="11"/>
        <v>71.841433380615214</v>
      </c>
      <c r="R139" s="66">
        <f>'Final Temp'!$D$13+(('Final Temp'!$I$17-'Final Temp'!$D$13)*(1-EXP(-L139/'Final Temp'!$I$9)))</f>
        <v>101.64684271236894</v>
      </c>
      <c r="S139" s="66">
        <f>IF('Final Temp'!$D$17&gt;='Final Temp'!$I$13,Calcs!R139,"")</f>
        <v>101.64684271236894</v>
      </c>
    </row>
    <row r="140" spans="2:19" x14ac:dyDescent="0.25">
      <c r="B140" s="65">
        <f t="shared" si="9"/>
        <v>250.20000000000061</v>
      </c>
      <c r="C140" s="66">
        <f>'Final Temp'!$D$13+(('Final Temp'!$D$17-'Final Temp'!$D$13)*(1-EXP(-B140/'Final Temp'!$D$9)))</f>
        <v>90.092555201486491</v>
      </c>
      <c r="D140" s="65">
        <f>IF(C140&gt;'Final Temp'!$I$13,D139+A$2,0)</f>
        <v>95.399999999999906</v>
      </c>
      <c r="E140" s="66">
        <f>IF(D140&gt;0,'Final Temp'!$I$13+(('Final Temp'!I$17-'Final Temp'!$I$13)*(1-EXP(-D140/'Final Temp'!I$9))),C140)</f>
        <v>106.4885467019003</v>
      </c>
      <c r="F140" s="66">
        <f>IF(D140=0,E140,'Final Temp'!$I$13)</f>
        <v>75</v>
      </c>
      <c r="G140" s="66">
        <f t="shared" si="8"/>
        <v>106.4885467019003</v>
      </c>
      <c r="H140" s="66">
        <f>'Final Temp'!D$13+(('Final Temp'!I$17-'Final Temp'!D$13)*(1-EXP(-B140/'Final Temp'!I$9)))</f>
        <v>122.40402494228393</v>
      </c>
      <c r="I140" s="66">
        <f>IF('Final Temp'!$D$17&gt;='Final Temp'!$I$13,Calcs!H140,"")</f>
        <v>122.40402494228393</v>
      </c>
      <c r="L140" s="65">
        <f t="shared" si="10"/>
        <v>139</v>
      </c>
      <c r="M140" s="66">
        <f>'Final Temp'!$D$13+(('Final Temp'!$D$17-'Final Temp'!$D$13)*(1-EXP(-L140/'Final Temp'!$D$9)))</f>
        <v>72.030500018212891</v>
      </c>
      <c r="N140" s="65">
        <f>IF(M140&gt;'Final Temp'!$I$13,N139+K$2,0)</f>
        <v>0</v>
      </c>
      <c r="O140" s="66">
        <f>IF(N140&gt;0,'Final Temp'!$I$13+(('Final Temp'!$I$17-'Final Temp'!$I$13)*(1-EXP(-N140/'Final Temp'!$I$9))),M140)</f>
        <v>72.030500018212891</v>
      </c>
      <c r="P140" s="66">
        <f>IF(N140=0,O140,'Final Temp'!$I$13)</f>
        <v>72.030500018212891</v>
      </c>
      <c r="Q140" s="66">
        <f t="shared" si="11"/>
        <v>72.030500018212891</v>
      </c>
      <c r="R140" s="66">
        <f>'Final Temp'!$D$13+(('Final Temp'!$I$17-'Final Temp'!$D$13)*(1-EXP(-L140/'Final Temp'!$I$9)))</f>
        <v>101.9122614230192</v>
      </c>
      <c r="S140" s="66">
        <f>IF('Final Temp'!$D$17&gt;='Final Temp'!$I$13,Calcs!R140,"")</f>
        <v>101.9122614230192</v>
      </c>
    </row>
    <row r="141" spans="2:19" x14ac:dyDescent="0.25">
      <c r="B141" s="65">
        <f t="shared" si="9"/>
        <v>252.00000000000063</v>
      </c>
      <c r="C141" s="66">
        <f>'Final Temp'!$D$13+(('Final Temp'!$D$17-'Final Temp'!$D$13)*(1-EXP(-B141/'Final Temp'!$D$9)))</f>
        <v>90.341469620859129</v>
      </c>
      <c r="D141" s="65">
        <f>IF(C141&gt;'Final Temp'!$I$13,D140+A$2,0)</f>
        <v>97.199999999999903</v>
      </c>
      <c r="E141" s="66">
        <f>IF(D141&gt;0,'Final Temp'!$I$13+(('Final Temp'!I$17-'Final Temp'!$I$13)*(1-EXP(-D141/'Final Temp'!I$9))),C141)</f>
        <v>106.90483266050929</v>
      </c>
      <c r="F141" s="66">
        <f>IF(D141=0,E141,'Final Temp'!$I$13)</f>
        <v>75</v>
      </c>
      <c r="G141" s="66">
        <f t="shared" si="8"/>
        <v>106.90483266050929</v>
      </c>
      <c r="H141" s="66">
        <f>'Final Temp'!D$13+(('Final Temp'!I$17-'Final Temp'!D$13)*(1-EXP(-B141/'Final Temp'!I$9)))</f>
        <v>122.62260565495556</v>
      </c>
      <c r="I141" s="66">
        <f>IF('Final Temp'!$D$17&gt;='Final Temp'!$I$13,Calcs!H141,"")</f>
        <v>122.62260565495556</v>
      </c>
      <c r="J141" s="67"/>
      <c r="L141" s="65">
        <f t="shared" si="10"/>
        <v>140</v>
      </c>
      <c r="M141" s="66">
        <f>'Final Temp'!$D$13+(('Final Temp'!$D$17-'Final Temp'!$D$13)*(1-EXP(-L141/'Final Temp'!$D$9)))</f>
        <v>72.219042199454975</v>
      </c>
      <c r="N141" s="65">
        <f>IF(M141&gt;'Final Temp'!$I$13,N140+K$2,0)</f>
        <v>0</v>
      </c>
      <c r="O141" s="66">
        <f>IF(N141&gt;0,'Final Temp'!$I$13+(('Final Temp'!$I$17-'Final Temp'!$I$13)*(1-EXP(-N141/'Final Temp'!$I$9))),M141)</f>
        <v>72.219042199454975</v>
      </c>
      <c r="P141" s="66">
        <f>IF(N141=0,O141,'Final Temp'!$I$13)</f>
        <v>72.219042199454975</v>
      </c>
      <c r="Q141" s="66">
        <f t="shared" si="11"/>
        <v>72.219042199454975</v>
      </c>
      <c r="R141" s="66">
        <f>'Final Temp'!$D$13+(('Final Temp'!$I$17-'Final Temp'!$D$13)*(1-EXP(-L141/'Final Temp'!$I$9)))</f>
        <v>102.17584333333944</v>
      </c>
      <c r="S141" s="66">
        <f>IF('Final Temp'!$D$17&gt;='Final Temp'!$I$13,Calcs!R141,"")</f>
        <v>102.17584333333944</v>
      </c>
    </row>
    <row r="142" spans="2:19" x14ac:dyDescent="0.25">
      <c r="B142" s="65">
        <f t="shared" si="9"/>
        <v>253.80000000000064</v>
      </c>
      <c r="C142" s="66">
        <f>'Final Temp'!$D$13+(('Final Temp'!$D$17-'Final Temp'!$D$13)*(1-EXP(-B142/'Final Temp'!$D$9)))</f>
        <v>90.589142574385917</v>
      </c>
      <c r="D142" s="65">
        <f>IF(C142&gt;'Final Temp'!$I$13,D141+A$2,0)</f>
        <v>98.999999999999901</v>
      </c>
      <c r="E142" s="66">
        <f>IF(D142&gt;0,'Final Temp'!$I$13+(('Final Temp'!I$17-'Final Temp'!$I$13)*(1-EXP(-D142/'Final Temp'!I$9))),C142)</f>
        <v>107.31594743188882</v>
      </c>
      <c r="F142" s="66">
        <f>IF(D142=0,E142,'Final Temp'!$I$13)</f>
        <v>75</v>
      </c>
      <c r="G142" s="66">
        <f t="shared" si="8"/>
        <v>107.31594743188882</v>
      </c>
      <c r="H142" s="66">
        <f>'Final Temp'!D$13+(('Final Temp'!I$17-'Final Temp'!D$13)*(1-EXP(-B142/'Final Temp'!I$9)))</f>
        <v>122.8384711144062</v>
      </c>
      <c r="I142" s="66">
        <f>IF('Final Temp'!$D$17&gt;='Final Temp'!$I$13,Calcs!H142,"")</f>
        <v>122.8384711144062</v>
      </c>
      <c r="L142" s="65">
        <f t="shared" si="10"/>
        <v>141</v>
      </c>
      <c r="M142" s="66">
        <f>'Final Temp'!$D$13+(('Final Temp'!$D$17-'Final Temp'!$D$13)*(1-EXP(-L142/'Final Temp'!$D$9)))</f>
        <v>72.407061379143158</v>
      </c>
      <c r="N142" s="65">
        <f>IF(M142&gt;'Final Temp'!$I$13,N141+K$2,0)</f>
        <v>0</v>
      </c>
      <c r="O142" s="66">
        <f>IF(N142&gt;0,'Final Temp'!$I$13+(('Final Temp'!$I$17-'Final Temp'!$I$13)*(1-EXP(-N142/'Final Temp'!$I$9))),M142)</f>
        <v>72.407061379143158</v>
      </c>
      <c r="P142" s="66">
        <f>IF(N142=0,O142,'Final Temp'!$I$13)</f>
        <v>72.407061379143158</v>
      </c>
      <c r="Q142" s="66">
        <f t="shared" si="11"/>
        <v>72.407061379143158</v>
      </c>
      <c r="R142" s="66">
        <f>'Final Temp'!$D$13+(('Final Temp'!$I$17-'Final Temp'!$D$13)*(1-EXP(-L142/'Final Temp'!$I$9)))</f>
        <v>102.43760115469973</v>
      </c>
      <c r="S142" s="66">
        <f>IF('Final Temp'!$D$17&gt;='Final Temp'!$I$13,Calcs!R142,"")</f>
        <v>102.43760115469973</v>
      </c>
    </row>
    <row r="143" spans="2:19" x14ac:dyDescent="0.25">
      <c r="B143" s="65">
        <f t="shared" si="9"/>
        <v>255.60000000000065</v>
      </c>
      <c r="C143" s="66">
        <f>'Final Temp'!$D$13+(('Final Temp'!$D$17-'Final Temp'!$D$13)*(1-EXP(-B143/'Final Temp'!$D$9)))</f>
        <v>90.835580253903572</v>
      </c>
      <c r="D143" s="65">
        <f>IF(C143&gt;'Final Temp'!$I$13,D142+A$2,0)</f>
        <v>100.7999999999999</v>
      </c>
      <c r="E143" s="66">
        <f>IF(D143&gt;0,'Final Temp'!$I$13+(('Final Temp'!I$17-'Final Temp'!$I$13)*(1-EXP(-D143/'Final Temp'!I$9))),C143)</f>
        <v>107.72195525355835</v>
      </c>
      <c r="F143" s="66">
        <f>IF(D143=0,E143,'Final Temp'!$I$13)</f>
        <v>75</v>
      </c>
      <c r="G143" s="66">
        <f t="shared" si="8"/>
        <v>107.72195525355835</v>
      </c>
      <c r="H143" s="66">
        <f>'Final Temp'!D$13+(('Final Temp'!I$17-'Final Temp'!D$13)*(1-EXP(-B143/'Final Temp'!I$9)))</f>
        <v>123.05165505005307</v>
      </c>
      <c r="I143" s="66">
        <f>IF('Final Temp'!$D$17&gt;='Final Temp'!$I$13,Calcs!H143,"")</f>
        <v>123.05165505005307</v>
      </c>
      <c r="L143" s="65">
        <f t="shared" si="10"/>
        <v>142</v>
      </c>
      <c r="M143" s="66">
        <f>'Final Temp'!$D$13+(('Final Temp'!$D$17-'Final Temp'!$D$13)*(1-EXP(-L143/'Final Temp'!$D$9)))</f>
        <v>72.59455900804366</v>
      </c>
      <c r="N143" s="65">
        <f>IF(M143&gt;'Final Temp'!$I$13,N142+K$2,0)</f>
        <v>0</v>
      </c>
      <c r="O143" s="66">
        <f>IF(N143&gt;0,'Final Temp'!$I$13+(('Final Temp'!$I$17-'Final Temp'!$I$13)*(1-EXP(-N143/'Final Temp'!$I$9))),M143)</f>
        <v>72.59455900804366</v>
      </c>
      <c r="P143" s="66">
        <f>IF(N143=0,O143,'Final Temp'!$I$13)</f>
        <v>72.59455900804366</v>
      </c>
      <c r="Q143" s="66">
        <f t="shared" si="11"/>
        <v>72.59455900804366</v>
      </c>
      <c r="R143" s="66">
        <f>'Final Temp'!$D$13+(('Final Temp'!$I$17-'Final Temp'!$D$13)*(1-EXP(-L143/'Final Temp'!$I$9)))</f>
        <v>102.69754751050252</v>
      </c>
      <c r="S143" s="66">
        <f>IF('Final Temp'!$D$17&gt;='Final Temp'!$I$13,Calcs!R143,"")</f>
        <v>102.69754751050252</v>
      </c>
    </row>
    <row r="144" spans="2:19" x14ac:dyDescent="0.25">
      <c r="B144" s="65">
        <f t="shared" si="9"/>
        <v>257.40000000000066</v>
      </c>
      <c r="C144" s="66">
        <f>'Final Temp'!$D$13+(('Final Temp'!$D$17-'Final Temp'!$D$13)*(1-EXP(-B144/'Final Temp'!$D$9)))</f>
        <v>91.080788820366934</v>
      </c>
      <c r="D144" s="65">
        <f>IF(C144&gt;'Final Temp'!$I$13,D143+A$2,0)</f>
        <v>102.59999999999989</v>
      </c>
      <c r="E144" s="66">
        <f>IF(D144&gt;0,'Final Temp'!$I$13+(('Final Temp'!I$17-'Final Temp'!$I$13)*(1-EXP(-D144/'Final Temp'!I$9))),C144)</f>
        <v>108.12291956506607</v>
      </c>
      <c r="F144" s="66">
        <f>IF(D144=0,E144,'Final Temp'!$I$13)</f>
        <v>75</v>
      </c>
      <c r="G144" s="66">
        <f t="shared" si="8"/>
        <v>108.12291956506607</v>
      </c>
      <c r="H144" s="66">
        <f>'Final Temp'!D$13+(('Final Temp'!I$17-'Final Temp'!D$13)*(1-EXP(-B144/'Final Temp'!I$9)))</f>
        <v>123.26219077231983</v>
      </c>
      <c r="I144" s="66">
        <f>IF('Final Temp'!$D$17&gt;='Final Temp'!$I$13,Calcs!H144,"")</f>
        <v>123.26219077231983</v>
      </c>
      <c r="L144" s="65">
        <f t="shared" si="10"/>
        <v>143</v>
      </c>
      <c r="M144" s="66">
        <f>'Final Temp'!$D$13+(('Final Temp'!$D$17-'Final Temp'!$D$13)*(1-EXP(-L144/'Final Temp'!$D$9)))</f>
        <v>72.7815365328984</v>
      </c>
      <c r="N144" s="65">
        <f>IF(M144&gt;'Final Temp'!$I$13,N143+K$2,0)</f>
        <v>0</v>
      </c>
      <c r="O144" s="66">
        <f>IF(N144&gt;0,'Final Temp'!$I$13+(('Final Temp'!$I$17-'Final Temp'!$I$13)*(1-EXP(-N144/'Final Temp'!$I$9))),M144)</f>
        <v>72.7815365328984</v>
      </c>
      <c r="P144" s="66">
        <f>IF(N144=0,O144,'Final Temp'!$I$13)</f>
        <v>72.7815365328984</v>
      </c>
      <c r="Q144" s="66">
        <f t="shared" si="11"/>
        <v>72.7815365328984</v>
      </c>
      <c r="R144" s="66">
        <f>'Final Temp'!$D$13+(('Final Temp'!$I$17-'Final Temp'!$D$13)*(1-EXP(-L144/'Final Temp'!$I$9)))</f>
        <v>102.95569493679142</v>
      </c>
      <c r="S144" s="66">
        <f>IF('Final Temp'!$D$17&gt;='Final Temp'!$I$13,Calcs!R144,"")</f>
        <v>102.95569493679142</v>
      </c>
    </row>
    <row r="145" spans="2:19" x14ac:dyDescent="0.25">
      <c r="B145" s="65">
        <f t="shared" si="9"/>
        <v>259.20000000000067</v>
      </c>
      <c r="C145" s="66">
        <f>'Final Temp'!$D$13+(('Final Temp'!$D$17-'Final Temp'!$D$13)*(1-EXP(-B145/'Final Temp'!$D$9)))</f>
        <v>91.324774404002923</v>
      </c>
      <c r="D145" s="65">
        <f>IF(C145&gt;'Final Temp'!$I$13,D144+A$2,0)</f>
        <v>104.39999999999989</v>
      </c>
      <c r="E145" s="66">
        <f>IF(D145&gt;0,'Final Temp'!$I$13+(('Final Temp'!I$17-'Final Temp'!$I$13)*(1-EXP(-D145/'Final Temp'!I$9))),C145)</f>
        <v>108.51890301790141</v>
      </c>
      <c r="F145" s="66">
        <f>IF(D145=0,E145,'Final Temp'!$I$13)</f>
        <v>75</v>
      </c>
      <c r="G145" s="66">
        <f t="shared" si="8"/>
        <v>108.51890301790141</v>
      </c>
      <c r="H145" s="66">
        <f>'Final Temp'!D$13+(('Final Temp'!I$17-'Final Temp'!D$13)*(1-EXP(-B145/'Final Temp'!I$9)))</f>
        <v>123.47011117784142</v>
      </c>
      <c r="I145" s="66">
        <f>IF('Final Temp'!$D$17&gt;='Final Temp'!$I$13,Calcs!H145,"")</f>
        <v>123.47011117784142</v>
      </c>
      <c r="L145" s="65">
        <f t="shared" si="10"/>
        <v>144</v>
      </c>
      <c r="M145" s="66">
        <f>'Final Temp'!$D$13+(('Final Temp'!$D$17-'Final Temp'!$D$13)*(1-EXP(-L145/'Final Temp'!$D$9)))</f>
        <v>72.967995396436066</v>
      </c>
      <c r="N145" s="65">
        <f>IF(M145&gt;'Final Temp'!$I$13,N144+K$2,0)</f>
        <v>0</v>
      </c>
      <c r="O145" s="66">
        <f>IF(N145&gt;0,'Final Temp'!$I$13+(('Final Temp'!$I$17-'Final Temp'!$I$13)*(1-EXP(-N145/'Final Temp'!$I$9))),M145)</f>
        <v>72.967995396436066</v>
      </c>
      <c r="P145" s="66">
        <f>IF(N145=0,O145,'Final Temp'!$I$13)</f>
        <v>72.967995396436066</v>
      </c>
      <c r="Q145" s="66">
        <f t="shared" si="11"/>
        <v>72.967995396436066</v>
      </c>
      <c r="R145" s="66">
        <f>'Final Temp'!$D$13+(('Final Temp'!$I$17-'Final Temp'!$D$13)*(1-EXP(-L145/'Final Temp'!$I$9)))</f>
        <v>103.21205588285576</v>
      </c>
      <c r="S145" s="66">
        <f>IF('Final Temp'!$D$17&gt;='Final Temp'!$I$13,Calcs!R145,"")</f>
        <v>103.21205588285576</v>
      </c>
    </row>
    <row r="146" spans="2:19" x14ac:dyDescent="0.25">
      <c r="B146" s="65">
        <f t="shared" si="9"/>
        <v>261.00000000000068</v>
      </c>
      <c r="C146" s="66">
        <f>'Final Temp'!$D$13+(('Final Temp'!$D$17-'Final Temp'!$D$13)*(1-EXP(-B146/'Final Temp'!$D$9)))</f>
        <v>91.567543104463851</v>
      </c>
      <c r="D146" s="65">
        <f>IF(C146&gt;'Final Temp'!$I$13,D145+A$2,0)</f>
        <v>106.19999999999989</v>
      </c>
      <c r="E146" s="66">
        <f>IF(D146&gt;0,'Final Temp'!$I$13+(('Final Temp'!I$17-'Final Temp'!$I$13)*(1-EXP(-D146/'Final Temp'!I$9))),C146)</f>
        <v>108.90996748528451</v>
      </c>
      <c r="F146" s="66">
        <f>IF(D146=0,E146,'Final Temp'!$I$13)</f>
        <v>75</v>
      </c>
      <c r="G146" s="66">
        <f t="shared" si="8"/>
        <v>108.90996748528451</v>
      </c>
      <c r="H146" s="66">
        <f>'Final Temp'!D$13+(('Final Temp'!I$17-'Final Temp'!D$13)*(1-EXP(-B146/'Final Temp'!I$9)))</f>
        <v>123.67544875460425</v>
      </c>
      <c r="I146" s="66">
        <f>IF('Final Temp'!$D$17&gt;='Final Temp'!$I$13,Calcs!H146,"")</f>
        <v>123.67544875460425</v>
      </c>
      <c r="L146" s="65">
        <f t="shared" si="10"/>
        <v>145</v>
      </c>
      <c r="M146" s="66">
        <f>'Final Temp'!$D$13+(('Final Temp'!$D$17-'Final Temp'!$D$13)*(1-EXP(-L146/'Final Temp'!$D$9)))</f>
        <v>73.153937037383429</v>
      </c>
      <c r="N146" s="65">
        <f>IF(M146&gt;'Final Temp'!$I$13,N145+K$2,0)</f>
        <v>0</v>
      </c>
      <c r="O146" s="66">
        <f>IF(N146&gt;0,'Final Temp'!$I$13+(('Final Temp'!$I$17-'Final Temp'!$I$13)*(1-EXP(-N146/'Final Temp'!$I$9))),M146)</f>
        <v>73.153937037383429</v>
      </c>
      <c r="P146" s="66">
        <f>IF(N146=0,O146,'Final Temp'!$I$13)</f>
        <v>73.153937037383429</v>
      </c>
      <c r="Q146" s="66">
        <f t="shared" si="11"/>
        <v>73.153937037383429</v>
      </c>
      <c r="R146" s="66">
        <f>'Final Temp'!$D$13+(('Final Temp'!$I$17-'Final Temp'!$D$13)*(1-EXP(-L146/'Final Temp'!$I$9)))</f>
        <v>103.466642711831</v>
      </c>
      <c r="S146" s="66">
        <f>IF('Final Temp'!$D$17&gt;='Final Temp'!$I$13,Calcs!R146,"")</f>
        <v>103.466642711831</v>
      </c>
    </row>
    <row r="147" spans="2:19" x14ac:dyDescent="0.25">
      <c r="B147" s="65">
        <f t="shared" si="9"/>
        <v>262.80000000000069</v>
      </c>
      <c r="C147" s="66">
        <f>'Final Temp'!$D$13+(('Final Temp'!$D$17-'Final Temp'!$D$13)*(1-EXP(-B147/'Final Temp'!$D$9)))</f>
        <v>91.809100990979857</v>
      </c>
      <c r="D147" s="65">
        <f>IF(C147&gt;'Final Temp'!$I$13,D146+A$2,0)</f>
        <v>107.99999999999989</v>
      </c>
      <c r="E147" s="66">
        <f>IF(D147&gt;0,'Final Temp'!$I$13+(('Final Temp'!I$17-'Final Temp'!$I$13)*(1-EXP(-D147/'Final Temp'!I$9))),C147)</f>
        <v>109.29617407183403</v>
      </c>
      <c r="F147" s="66">
        <f>IF(D147=0,E147,'Final Temp'!$I$13)</f>
        <v>75</v>
      </c>
      <c r="G147" s="66">
        <f t="shared" si="8"/>
        <v>109.29617407183403</v>
      </c>
      <c r="H147" s="66">
        <f>'Final Temp'!D$13+(('Final Temp'!I$17-'Final Temp'!D$13)*(1-EXP(-B147/'Final Temp'!I$9)))</f>
        <v>123.8782355870224</v>
      </c>
      <c r="I147" s="66">
        <f>IF('Final Temp'!$D$17&gt;='Final Temp'!$I$13,Calcs!H147,"")</f>
        <v>123.8782355870224</v>
      </c>
      <c r="L147" s="65">
        <f t="shared" si="10"/>
        <v>146</v>
      </c>
      <c r="M147" s="66">
        <f>'Final Temp'!$D$13+(('Final Temp'!$D$17-'Final Temp'!$D$13)*(1-EXP(-L147/'Final Temp'!$D$9)))</f>
        <v>73.339362890476281</v>
      </c>
      <c r="N147" s="65">
        <f>IF(M147&gt;'Final Temp'!$I$13,N146+K$2,0)</f>
        <v>0</v>
      </c>
      <c r="O147" s="66">
        <f>IF(N147&gt;0,'Final Temp'!$I$13+(('Final Temp'!$I$17-'Final Temp'!$I$13)*(1-EXP(-N147/'Final Temp'!$I$9))),M147)</f>
        <v>73.339362890476281</v>
      </c>
      <c r="P147" s="66">
        <f>IF(N147=0,O147,'Final Temp'!$I$13)</f>
        <v>73.339362890476281</v>
      </c>
      <c r="Q147" s="66">
        <f t="shared" si="11"/>
        <v>73.339362890476281</v>
      </c>
      <c r="R147" s="66">
        <f>'Final Temp'!$D$13+(('Final Temp'!$I$17-'Final Temp'!$D$13)*(1-EXP(-L147/'Final Temp'!$I$9)))</f>
        <v>103.71946770129486</v>
      </c>
      <c r="S147" s="66">
        <f>IF('Final Temp'!$D$17&gt;='Final Temp'!$I$13,Calcs!R147,"")</f>
        <v>103.71946770129486</v>
      </c>
    </row>
    <row r="148" spans="2:19" x14ac:dyDescent="0.25">
      <c r="B148" s="65">
        <f t="shared" si="9"/>
        <v>264.6000000000007</v>
      </c>
      <c r="C148" s="66">
        <f>'Final Temp'!$D$13+(('Final Temp'!$D$17-'Final Temp'!$D$13)*(1-EXP(-B148/'Final Temp'!$D$9)))</f>
        <v>92.04945410251068</v>
      </c>
      <c r="D148" s="65">
        <f>IF(C148&gt;'Final Temp'!$I$13,D147+A$2,0)</f>
        <v>109.79999999999988</v>
      </c>
      <c r="E148" s="66">
        <f>IF(D148&gt;0,'Final Temp'!$I$13+(('Final Temp'!I$17-'Final Temp'!$I$13)*(1-EXP(-D148/'Final Temp'!I$9))),C148)</f>
        <v>109.67758312311483</v>
      </c>
      <c r="F148" s="66">
        <f>IF(D148=0,E148,'Final Temp'!$I$13)</f>
        <v>75</v>
      </c>
      <c r="G148" s="66">
        <f t="shared" si="8"/>
        <v>109.67758312311483</v>
      </c>
      <c r="H148" s="66">
        <f>'Final Temp'!D$13+(('Final Temp'!I$17-'Final Temp'!D$13)*(1-EXP(-B148/'Final Temp'!I$9)))</f>
        <v>124.07850336095105</v>
      </c>
      <c r="I148" s="66">
        <f>IF('Final Temp'!$D$17&gt;='Final Temp'!$I$13,Calcs!H148,"")</f>
        <v>124.07850336095105</v>
      </c>
      <c r="L148" s="65">
        <f t="shared" si="10"/>
        <v>147</v>
      </c>
      <c r="M148" s="66">
        <f>'Final Temp'!$D$13+(('Final Temp'!$D$17-'Final Temp'!$D$13)*(1-EXP(-L148/'Final Temp'!$D$9)))</f>
        <v>73.524274386470566</v>
      </c>
      <c r="N148" s="65">
        <f>IF(M148&gt;'Final Temp'!$I$13,N147+K$2,0)</f>
        <v>0</v>
      </c>
      <c r="O148" s="66">
        <f>IF(N148&gt;0,'Final Temp'!$I$13+(('Final Temp'!$I$17-'Final Temp'!$I$13)*(1-EXP(-N148/'Final Temp'!$I$9))),M148)</f>
        <v>73.524274386470566</v>
      </c>
      <c r="P148" s="66">
        <f>IF(N148=0,O148,'Final Temp'!$I$13)</f>
        <v>73.524274386470566</v>
      </c>
      <c r="Q148" s="66">
        <f t="shared" si="11"/>
        <v>73.524274386470566</v>
      </c>
      <c r="R148" s="66">
        <f>'Final Temp'!$D$13+(('Final Temp'!$I$17-'Final Temp'!$D$13)*(1-EXP(-L148/'Final Temp'!$I$9)))</f>
        <v>103.97054304385952</v>
      </c>
      <c r="S148" s="66">
        <f>IF('Final Temp'!$D$17&gt;='Final Temp'!$I$13,Calcs!R148,"")</f>
        <v>103.97054304385952</v>
      </c>
    </row>
    <row r="149" spans="2:19" x14ac:dyDescent="0.25">
      <c r="B149" s="65">
        <f t="shared" si="9"/>
        <v>266.40000000000072</v>
      </c>
      <c r="C149" s="66">
        <f>'Final Temp'!$D$13+(('Final Temp'!$D$17-'Final Temp'!$D$13)*(1-EXP(-B149/'Final Temp'!$D$9)))</f>
        <v>92.28860844789665</v>
      </c>
      <c r="D149" s="65">
        <f>IF(C149&gt;'Final Temp'!$I$13,D148+A$2,0)</f>
        <v>111.59999999999988</v>
      </c>
      <c r="E149" s="66">
        <f>IF(D149&gt;0,'Final Temp'!$I$13+(('Final Temp'!I$17-'Final Temp'!$I$13)*(1-EXP(-D149/'Final Temp'!I$9))),C149)</f>
        <v>110.05425423506719</v>
      </c>
      <c r="F149" s="66">
        <f>IF(D149=0,E149,'Final Temp'!$I$13)</f>
        <v>75</v>
      </c>
      <c r="G149" s="66">
        <f t="shared" si="8"/>
        <v>110.05425423506719</v>
      </c>
      <c r="H149" s="66">
        <f>'Final Temp'!D$13+(('Final Temp'!I$17-'Final Temp'!D$13)*(1-EXP(-B149/'Final Temp'!I$9)))</f>
        <v>124.27628336863732</v>
      </c>
      <c r="I149" s="66">
        <f>IF('Final Temp'!$D$17&gt;='Final Temp'!$I$13,Calcs!H149,"")</f>
        <v>124.27628336863732</v>
      </c>
      <c r="L149" s="65">
        <f t="shared" si="10"/>
        <v>148</v>
      </c>
      <c r="M149" s="66">
        <f>'Final Temp'!$D$13+(('Final Temp'!$D$17-'Final Temp'!$D$13)*(1-EXP(-L149/'Final Temp'!$D$9)))</f>
        <v>73.708672952153449</v>
      </c>
      <c r="N149" s="65">
        <f>IF(M149&gt;'Final Temp'!$I$13,N148+K$2,0)</f>
        <v>0</v>
      </c>
      <c r="O149" s="66">
        <f>IF(N149&gt;0,'Final Temp'!$I$13+(('Final Temp'!$I$17-'Final Temp'!$I$13)*(1-EXP(-N149/'Final Temp'!$I$9))),M149)</f>
        <v>73.708672952153449</v>
      </c>
      <c r="P149" s="66">
        <f>IF(N149=0,O149,'Final Temp'!$I$13)</f>
        <v>73.708672952153449</v>
      </c>
      <c r="Q149" s="66">
        <f t="shared" si="11"/>
        <v>73.708672952153449</v>
      </c>
      <c r="R149" s="66">
        <f>'Final Temp'!$D$13+(('Final Temp'!$I$17-'Final Temp'!$D$13)*(1-EXP(-L149/'Final Temp'!$I$9)))</f>
        <v>104.2198808477595</v>
      </c>
      <c r="S149" s="66">
        <f>IF('Final Temp'!$D$17&gt;='Final Temp'!$I$13,Calcs!R149,"")</f>
        <v>104.2198808477595</v>
      </c>
    </row>
    <row r="150" spans="2:19" x14ac:dyDescent="0.25">
      <c r="B150" s="65">
        <f t="shared" si="9"/>
        <v>268.20000000000073</v>
      </c>
      <c r="C150" s="66">
        <f>'Final Temp'!$D$13+(('Final Temp'!$D$17-'Final Temp'!$D$13)*(1-EXP(-B150/'Final Temp'!$D$9)))</f>
        <v>92.526570006008853</v>
      </c>
      <c r="D150" s="65">
        <f>IF(C150&gt;'Final Temp'!$I$13,D149+A$2,0)</f>
        <v>113.39999999999988</v>
      </c>
      <c r="E150" s="66">
        <f>IF(D150&gt;0,'Final Temp'!$I$13+(('Final Temp'!I$17-'Final Temp'!$I$13)*(1-EXP(-D150/'Final Temp'!I$9))),C150)</f>
        <v>110.4262462633187</v>
      </c>
      <c r="F150" s="66">
        <f>IF(D150=0,E150,'Final Temp'!$I$13)</f>
        <v>75</v>
      </c>
      <c r="G150" s="66">
        <f t="shared" si="8"/>
        <v>110.4262462633187</v>
      </c>
      <c r="H150" s="66">
        <f>'Final Temp'!D$13+(('Final Temp'!I$17-'Final Temp'!D$13)*(1-EXP(-B150/'Final Temp'!I$9)))</f>
        <v>124.47160651360979</v>
      </c>
      <c r="I150" s="66">
        <f>IF('Final Temp'!$D$17&gt;='Final Temp'!$I$13,Calcs!H150,"")</f>
        <v>124.47160651360979</v>
      </c>
      <c r="L150" s="65">
        <f t="shared" si="10"/>
        <v>149</v>
      </c>
      <c r="M150" s="66">
        <f>'Final Temp'!$D$13+(('Final Temp'!$D$17-'Final Temp'!$D$13)*(1-EXP(-L150/'Final Temp'!$D$9)))</f>
        <v>73.892560010354302</v>
      </c>
      <c r="N150" s="65">
        <f>IF(M150&gt;'Final Temp'!$I$13,N149+K$2,0)</f>
        <v>0</v>
      </c>
      <c r="O150" s="66">
        <f>IF(N150&gt;0,'Final Temp'!$I$13+(('Final Temp'!$I$17-'Final Temp'!$I$13)*(1-EXP(-N150/'Final Temp'!$I$9))),M150)</f>
        <v>73.892560010354302</v>
      </c>
      <c r="P150" s="66">
        <f>IF(N150=0,O150,'Final Temp'!$I$13)</f>
        <v>73.892560010354302</v>
      </c>
      <c r="Q150" s="66">
        <f t="shared" si="11"/>
        <v>73.892560010354302</v>
      </c>
      <c r="R150" s="66">
        <f>'Final Temp'!$D$13+(('Final Temp'!$I$17-'Final Temp'!$D$13)*(1-EXP(-L150/'Final Temp'!$I$9)))</f>
        <v>104.46749313743567</v>
      </c>
      <c r="S150" s="66">
        <f>IF('Final Temp'!$D$17&gt;='Final Temp'!$I$13,Calcs!R150,"")</f>
        <v>104.46749313743567</v>
      </c>
    </row>
    <row r="151" spans="2:19" x14ac:dyDescent="0.25">
      <c r="B151" s="65">
        <f t="shared" si="9"/>
        <v>270.00000000000074</v>
      </c>
      <c r="C151" s="66">
        <f>'Final Temp'!$D$13+(('Final Temp'!$D$17-'Final Temp'!$D$13)*(1-EXP(-B151/'Final Temp'!$D$9)))</f>
        <v>92.763344725898634</v>
      </c>
      <c r="D151" s="65">
        <f>IF(C151&gt;'Final Temp'!$I$13,D150+A$2,0)</f>
        <v>115.19999999999987</v>
      </c>
      <c r="E151" s="66">
        <f>IF(D151&gt;0,'Final Temp'!$I$13+(('Final Temp'!I$17-'Final Temp'!$I$13)*(1-EXP(-D151/'Final Temp'!I$9))),C151)</f>
        <v>110.79361733238056</v>
      </c>
      <c r="F151" s="66">
        <f>IF(D151=0,E151,'Final Temp'!$I$13)</f>
        <v>75</v>
      </c>
      <c r="G151" s="66">
        <f t="shared" si="8"/>
        <v>110.79361733238056</v>
      </c>
      <c r="H151" s="66">
        <f>'Final Temp'!D$13+(('Final Temp'!I$17-'Final Temp'!D$13)*(1-EXP(-B151/'Final Temp'!I$9)))</f>
        <v>124.66450331550723</v>
      </c>
      <c r="I151" s="66">
        <f>IF('Final Temp'!$D$17&gt;='Final Temp'!$I$13,Calcs!H151,"")</f>
        <v>124.66450331550723</v>
      </c>
      <c r="J151" s="67"/>
      <c r="L151" s="65">
        <f t="shared" si="10"/>
        <v>150</v>
      </c>
      <c r="M151" s="66">
        <f>'Final Temp'!$D$13+(('Final Temp'!$D$17-'Final Temp'!$D$13)*(1-EXP(-L151/'Final Temp'!$D$9)))</f>
        <v>74.075936979955628</v>
      </c>
      <c r="N151" s="65">
        <f>IF(M151&gt;'Final Temp'!$I$13,N150+K$2,0)</f>
        <v>0</v>
      </c>
      <c r="O151" s="66">
        <f>IF(N151&gt;0,'Final Temp'!$I$13+(('Final Temp'!$I$17-'Final Temp'!$I$13)*(1-EXP(-N151/'Final Temp'!$I$9))),M151)</f>
        <v>74.075936979955628</v>
      </c>
      <c r="P151" s="66">
        <f>IF(N151=0,O151,'Final Temp'!$I$13)</f>
        <v>74.075936979955628</v>
      </c>
      <c r="Q151" s="66">
        <f t="shared" si="11"/>
        <v>74.075936979955628</v>
      </c>
      <c r="R151" s="66">
        <f>'Final Temp'!$D$13+(('Final Temp'!$I$17-'Final Temp'!$D$13)*(1-EXP(-L151/'Final Temp'!$I$9)))</f>
        <v>104.71339185411512</v>
      </c>
      <c r="S151" s="66">
        <f>IF('Final Temp'!$D$17&gt;='Final Temp'!$I$13,Calcs!R151,"")</f>
        <v>104.71339185411512</v>
      </c>
    </row>
    <row r="152" spans="2:19" x14ac:dyDescent="0.25">
      <c r="B152" s="65">
        <f t="shared" si="9"/>
        <v>271.80000000000075</v>
      </c>
      <c r="C152" s="66">
        <f>'Final Temp'!$D$13+(('Final Temp'!$D$17-'Final Temp'!$D$13)*(1-EXP(-B152/'Final Temp'!$D$9)))</f>
        <v>92.998938526946304</v>
      </c>
      <c r="D152" s="65">
        <f>IF(C152&gt;'Final Temp'!$I$13,D151+A$2,0)</f>
        <v>116.99999999999987</v>
      </c>
      <c r="E152" s="66">
        <f>IF(D152&gt;0,'Final Temp'!$I$13+(('Final Temp'!I$17-'Final Temp'!$I$13)*(1-EXP(-D152/'Final Temp'!I$9))),C152)</f>
        <v>111.15642484472978</v>
      </c>
      <c r="F152" s="66">
        <f>IF(D152=0,E152,'Final Temp'!$I$13)</f>
        <v>75</v>
      </c>
      <c r="G152" s="66">
        <f t="shared" si="8"/>
        <v>111.15642484472978</v>
      </c>
      <c r="H152" s="66">
        <f>'Final Temp'!D$13+(('Final Temp'!I$17-'Final Temp'!D$13)*(1-EXP(-B152/'Final Temp'!I$9)))</f>
        <v>124.85500391484743</v>
      </c>
      <c r="I152" s="66">
        <f>IF('Final Temp'!$D$17&gt;='Final Temp'!$I$13,Calcs!H152,"")</f>
        <v>124.85500391484743</v>
      </c>
      <c r="L152" s="65">
        <f t="shared" si="10"/>
        <v>151</v>
      </c>
      <c r="M152" s="66">
        <f>'Final Temp'!$D$13+(('Final Temp'!$D$17-'Final Temp'!$D$13)*(1-EXP(-L152/'Final Temp'!$D$9)))</f>
        <v>74.258805275904109</v>
      </c>
      <c r="N152" s="65">
        <f>IF(M152&gt;'Final Temp'!$I$13,N151+K$2,0)</f>
        <v>0</v>
      </c>
      <c r="O152" s="66">
        <f>IF(N152&gt;0,'Final Temp'!$I$13+(('Final Temp'!$I$17-'Final Temp'!$I$13)*(1-EXP(-N152/'Final Temp'!$I$9))),M152)</f>
        <v>74.258805275904109</v>
      </c>
      <c r="P152" s="66">
        <f>IF(N152=0,O152,'Final Temp'!$I$13)</f>
        <v>74.258805275904109</v>
      </c>
      <c r="Q152" s="66">
        <f t="shared" si="11"/>
        <v>74.258805275904109</v>
      </c>
      <c r="R152" s="66">
        <f>'Final Temp'!$D$13+(('Final Temp'!$I$17-'Final Temp'!$D$13)*(1-EXP(-L152/'Final Temp'!$I$9)))</f>
        <v>104.95758885638701</v>
      </c>
      <c r="S152" s="66">
        <f>IF('Final Temp'!$D$17&gt;='Final Temp'!$I$13,Calcs!R152,"")</f>
        <v>104.95758885638701</v>
      </c>
    </row>
    <row r="153" spans="2:19" x14ac:dyDescent="0.25">
      <c r="B153" s="65">
        <f t="shared" si="9"/>
        <v>273.60000000000076</v>
      </c>
      <c r="C153" s="66">
        <f>'Final Temp'!$D$13+(('Final Temp'!$D$17-'Final Temp'!$D$13)*(1-EXP(-B153/'Final Temp'!$D$9)))</f>
        <v>93.233357299009185</v>
      </c>
      <c r="D153" s="65">
        <f>IF(C153&gt;'Final Temp'!$I$13,D152+A$2,0)</f>
        <v>118.79999999999987</v>
      </c>
      <c r="E153" s="66">
        <f>IF(D153&gt;0,'Final Temp'!$I$13+(('Final Temp'!I$17-'Final Temp'!$I$13)*(1-EXP(-D153/'Final Temp'!I$9))),C153)</f>
        <v>111.51472548977827</v>
      </c>
      <c r="F153" s="66">
        <f>IF(D153=0,E153,'Final Temp'!$I$13)</f>
        <v>75</v>
      </c>
      <c r="G153" s="66">
        <f t="shared" si="8"/>
        <v>111.51472548977827</v>
      </c>
      <c r="H153" s="66">
        <f>'Final Temp'!D$13+(('Final Temp'!I$17-'Final Temp'!D$13)*(1-EXP(-B153/'Final Temp'!I$9)))</f>
        <v>125.04313807773659</v>
      </c>
      <c r="I153" s="66">
        <f>IF('Final Temp'!$D$17&gt;='Final Temp'!$I$13,Calcs!H153,"")</f>
        <v>125.04313807773659</v>
      </c>
      <c r="L153" s="65">
        <f t="shared" si="10"/>
        <v>152</v>
      </c>
      <c r="M153" s="66">
        <f>'Final Temp'!$D$13+(('Final Temp'!$D$17-'Final Temp'!$D$13)*(1-EXP(-L153/'Final Temp'!$D$9)))</f>
        <v>74.441166309221444</v>
      </c>
      <c r="N153" s="65">
        <f>IF(M153&gt;'Final Temp'!$I$13,N152+K$2,0)</f>
        <v>0</v>
      </c>
      <c r="O153" s="66">
        <f>IF(N153&gt;0,'Final Temp'!$I$13+(('Final Temp'!$I$17-'Final Temp'!$I$13)*(1-EXP(-N153/'Final Temp'!$I$9))),M153)</f>
        <v>74.441166309221444</v>
      </c>
      <c r="P153" s="66">
        <f>IF(N153=0,O153,'Final Temp'!$I$13)</f>
        <v>74.441166309221444</v>
      </c>
      <c r="Q153" s="66">
        <f t="shared" si="11"/>
        <v>74.441166309221444</v>
      </c>
      <c r="R153" s="66">
        <f>'Final Temp'!$D$13+(('Final Temp'!$I$17-'Final Temp'!$D$13)*(1-EXP(-L153/'Final Temp'!$I$9)))</f>
        <v>105.20009592077447</v>
      </c>
      <c r="S153" s="66">
        <f>IF('Final Temp'!$D$17&gt;='Final Temp'!$I$13,Calcs!R153,"")</f>
        <v>105.20009592077447</v>
      </c>
    </row>
    <row r="154" spans="2:19" x14ac:dyDescent="0.25">
      <c r="B154" s="65">
        <f t="shared" si="9"/>
        <v>275.40000000000077</v>
      </c>
      <c r="C154" s="66">
        <f>'Final Temp'!$D$13+(('Final Temp'!$D$17-'Final Temp'!$D$13)*(1-EXP(-B154/'Final Temp'!$D$9)))</f>
        <v>93.466606902568756</v>
      </c>
      <c r="D154" s="65">
        <f>IF(C154&gt;'Final Temp'!$I$13,D153+A$2,0)</f>
        <v>120.59999999999987</v>
      </c>
      <c r="E154" s="66">
        <f>IF(D154&gt;0,'Final Temp'!$I$13+(('Final Temp'!I$17-'Final Temp'!$I$13)*(1-EXP(-D154/'Final Temp'!I$9))),C154)</f>
        <v>111.86857525273081</v>
      </c>
      <c r="F154" s="66">
        <f>IF(D154=0,E154,'Final Temp'!$I$13)</f>
        <v>75</v>
      </c>
      <c r="G154" s="66">
        <f t="shared" si="8"/>
        <v>111.86857525273081</v>
      </c>
      <c r="H154" s="66">
        <f>'Final Temp'!D$13+(('Final Temp'!I$17-'Final Temp'!D$13)*(1-EXP(-B154/'Final Temp'!I$9)))</f>
        <v>125.2289352005204</v>
      </c>
      <c r="I154" s="66">
        <f>IF('Final Temp'!$D$17&gt;='Final Temp'!$I$13,Calcs!H154,"")</f>
        <v>125.2289352005204</v>
      </c>
      <c r="L154" s="65">
        <f t="shared" si="10"/>
        <v>153</v>
      </c>
      <c r="M154" s="66">
        <f>'Final Temp'!$D$13+(('Final Temp'!$D$17-'Final Temp'!$D$13)*(1-EXP(-L154/'Final Temp'!$D$9)))</f>
        <v>74.623021487015279</v>
      </c>
      <c r="N154" s="65">
        <f>IF(M154&gt;'Final Temp'!$I$13,N153+K$2,0)</f>
        <v>0</v>
      </c>
      <c r="O154" s="66">
        <f>IF(N154&gt;0,'Final Temp'!$I$13+(('Final Temp'!$I$17-'Final Temp'!$I$13)*(1-EXP(-N154/'Final Temp'!$I$9))),M154)</f>
        <v>74.623021487015279</v>
      </c>
      <c r="P154" s="66">
        <f>IF(N154=0,O154,'Final Temp'!$I$13)</f>
        <v>74.623021487015279</v>
      </c>
      <c r="Q154" s="66">
        <f t="shared" si="11"/>
        <v>74.623021487015279</v>
      </c>
      <c r="R154" s="66">
        <f>'Final Temp'!$D$13+(('Final Temp'!$I$17-'Final Temp'!$D$13)*(1-EXP(-L154/'Final Temp'!$I$9)))</f>
        <v>105.44092474230254</v>
      </c>
      <c r="S154" s="66">
        <f>IF('Final Temp'!$D$17&gt;='Final Temp'!$I$13,Calcs!R154,"")</f>
        <v>105.44092474230254</v>
      </c>
    </row>
    <row r="155" spans="2:19" x14ac:dyDescent="0.25">
      <c r="B155" s="65">
        <f t="shared" si="9"/>
        <v>277.20000000000078</v>
      </c>
      <c r="C155" s="66">
        <f>'Final Temp'!$D$13+(('Final Temp'!$D$17-'Final Temp'!$D$13)*(1-EXP(-B155/'Final Temp'!$D$9)))</f>
        <v>93.698693168877298</v>
      </c>
      <c r="D155" s="65">
        <f>IF(C155&gt;'Final Temp'!$I$13,D154+A$2,0)</f>
        <v>122.39999999999986</v>
      </c>
      <c r="E155" s="66">
        <f>IF(D155&gt;0,'Final Temp'!$I$13+(('Final Temp'!I$17-'Final Temp'!$I$13)*(1-EXP(-D155/'Final Temp'!I$9))),C155)</f>
        <v>112.21802942333275</v>
      </c>
      <c r="F155" s="66">
        <f>IF(D155=0,E155,'Final Temp'!$I$13)</f>
        <v>75</v>
      </c>
      <c r="G155" s="66">
        <f t="shared" si="8"/>
        <v>112.21802942333275</v>
      </c>
      <c r="H155" s="66">
        <f>'Final Temp'!D$13+(('Final Temp'!I$17-'Final Temp'!D$13)*(1-EXP(-B155/'Final Temp'!I$9)))</f>
        <v>125.41242431437735</v>
      </c>
      <c r="I155" s="66">
        <f>IF('Final Temp'!$D$17&gt;='Final Temp'!$I$13,Calcs!H155,"")</f>
        <v>125.41242431437735</v>
      </c>
      <c r="L155" s="65">
        <f t="shared" si="10"/>
        <v>154</v>
      </c>
      <c r="M155" s="66">
        <f>'Final Temp'!$D$13+(('Final Temp'!$D$17-'Final Temp'!$D$13)*(1-EXP(-L155/'Final Temp'!$D$9)))</f>
        <v>74.804372212490051</v>
      </c>
      <c r="N155" s="65">
        <f>IF(M155&gt;'Final Temp'!$I$13,N154+K$2,0)</f>
        <v>0</v>
      </c>
      <c r="O155" s="66">
        <f>IF(N155&gt;0,'Final Temp'!$I$13+(('Final Temp'!$I$17-'Final Temp'!$I$13)*(1-EXP(-N155/'Final Temp'!$I$9))),M155)</f>
        <v>74.804372212490051</v>
      </c>
      <c r="P155" s="66">
        <f>IF(N155=0,O155,'Final Temp'!$I$13)</f>
        <v>74.804372212490051</v>
      </c>
      <c r="Q155" s="66">
        <f t="shared" si="11"/>
        <v>74.804372212490051</v>
      </c>
      <c r="R155" s="66">
        <f>'Final Temp'!$D$13+(('Final Temp'!$I$17-'Final Temp'!$D$13)*(1-EXP(-L155/'Final Temp'!$I$9)))</f>
        <v>105.68008693506215</v>
      </c>
      <c r="S155" s="66">
        <f>IF('Final Temp'!$D$17&gt;='Final Temp'!$I$13,Calcs!R155,"")</f>
        <v>105.68008693506215</v>
      </c>
    </row>
    <row r="156" spans="2:19" x14ac:dyDescent="0.25">
      <c r="B156" s="65">
        <f t="shared" si="9"/>
        <v>279.0000000000008</v>
      </c>
      <c r="C156" s="66">
        <f>'Final Temp'!$D$13+(('Final Temp'!$D$17-'Final Temp'!$D$13)*(1-EXP(-B156/'Final Temp'!$D$9)))</f>
        <v>93.929621900103513</v>
      </c>
      <c r="D156" s="65">
        <f>IF(C156&gt;'Final Temp'!$I$13,D155+A$2,0)</f>
        <v>124.19999999999986</v>
      </c>
      <c r="E156" s="66">
        <f>IF(D156&gt;0,'Final Temp'!$I$13+(('Final Temp'!I$17-'Final Temp'!$I$13)*(1-EXP(-D156/'Final Temp'!I$9))),C156)</f>
        <v>112.56314260450921</v>
      </c>
      <c r="F156" s="66">
        <f>IF(D156=0,E156,'Final Temp'!$I$13)</f>
        <v>75</v>
      </c>
      <c r="G156" s="66">
        <f t="shared" si="8"/>
        <v>112.56314260450921</v>
      </c>
      <c r="H156" s="66">
        <f>'Final Temp'!D$13+(('Final Temp'!I$17-'Final Temp'!D$13)*(1-EXP(-B156/'Final Temp'!I$9)))</f>
        <v>125.59363408985476</v>
      </c>
      <c r="I156" s="66">
        <f>IF('Final Temp'!$D$17&gt;='Final Temp'!$I$13,Calcs!H156,"")</f>
        <v>125.59363408985476</v>
      </c>
      <c r="L156" s="65">
        <f t="shared" si="10"/>
        <v>155</v>
      </c>
      <c r="M156" s="66">
        <f>'Final Temp'!$D$13+(('Final Temp'!$D$17-'Final Temp'!$D$13)*(1-EXP(-L156/'Final Temp'!$D$9)))</f>
        <v>74.985219884957814</v>
      </c>
      <c r="N156" s="65">
        <f>IF(M156&gt;'Final Temp'!$I$13,N155+K$2,0)</f>
        <v>0</v>
      </c>
      <c r="O156" s="66">
        <f>IF(N156&gt;0,'Final Temp'!$I$13+(('Final Temp'!$I$17-'Final Temp'!$I$13)*(1-EXP(-N156/'Final Temp'!$I$9))),M156)</f>
        <v>74.985219884957814</v>
      </c>
      <c r="P156" s="66">
        <f>IF(N156=0,O156,'Final Temp'!$I$13)</f>
        <v>74.985219884957814</v>
      </c>
      <c r="Q156" s="66">
        <f t="shared" si="11"/>
        <v>74.985219884957814</v>
      </c>
      <c r="R156" s="66">
        <f>'Final Temp'!$D$13+(('Final Temp'!$I$17-'Final Temp'!$D$13)*(1-EXP(-L156/'Final Temp'!$I$9)))</f>
        <v>105.91759403277018</v>
      </c>
      <c r="S156" s="66">
        <f>IF('Final Temp'!$D$17&gt;='Final Temp'!$I$13,Calcs!R156,"")</f>
        <v>105.91759403277018</v>
      </c>
    </row>
    <row r="157" spans="2:19" x14ac:dyDescent="0.25">
      <c r="B157" s="65">
        <f t="shared" si="9"/>
        <v>280.80000000000081</v>
      </c>
      <c r="C157" s="66">
        <f>'Final Temp'!$D$13+(('Final Temp'!$D$17-'Final Temp'!$D$13)*(1-EXP(-B157/'Final Temp'!$D$9)))</f>
        <v>94.159398869477741</v>
      </c>
      <c r="D157" s="65">
        <f>IF(C157&gt;'Final Temp'!$I$13,D156+A$2,0)</f>
        <v>125.99999999999986</v>
      </c>
      <c r="E157" s="66">
        <f>IF(D157&gt;0,'Final Temp'!$I$13+(('Final Temp'!I$17-'Final Temp'!$I$13)*(1-EXP(-D157/'Final Temp'!I$9))),C157)</f>
        <v>112.90396872089693</v>
      </c>
      <c r="F157" s="66">
        <f>IF(D157=0,E157,'Final Temp'!$I$13)</f>
        <v>75</v>
      </c>
      <c r="G157" s="66">
        <f t="shared" si="8"/>
        <v>112.90396872089693</v>
      </c>
      <c r="H157" s="66">
        <f>'Final Temp'!D$13+(('Final Temp'!I$17-'Final Temp'!D$13)*(1-EXP(-B157/'Final Temp'!I$9)))</f>
        <v>125.77259284134873</v>
      </c>
      <c r="I157" s="66">
        <f>IF('Final Temp'!$D$17&gt;='Final Temp'!$I$13,Calcs!H157,"")</f>
        <v>125.77259284134873</v>
      </c>
      <c r="L157" s="65">
        <f t="shared" si="10"/>
        <v>156</v>
      </c>
      <c r="M157" s="66">
        <f>'Final Temp'!$D$13+(('Final Temp'!$D$17-'Final Temp'!$D$13)*(1-EXP(-L157/'Final Temp'!$D$9)))</f>
        <v>75.165565899849028</v>
      </c>
      <c r="N157" s="65">
        <f>IF(M157&gt;'Final Temp'!$I$13,N156+K$2,0)</f>
        <v>1</v>
      </c>
      <c r="O157" s="66">
        <f>IF(N157&gt;0,'Final Temp'!$I$13+(('Final Temp'!$I$17-'Final Temp'!$I$13)*(1-EXP(-N157/'Final Temp'!$I$9))),M157)</f>
        <v>75.449825188129452</v>
      </c>
      <c r="P157" s="66">
        <f>IF(N157=0,O157,'Final Temp'!$I$13)</f>
        <v>75</v>
      </c>
      <c r="Q157" s="66">
        <f t="shared" si="11"/>
        <v>75.449825188129452</v>
      </c>
      <c r="R157" s="66">
        <f>'Final Temp'!$D$13+(('Final Temp'!$I$17-'Final Temp'!$D$13)*(1-EXP(-L157/'Final Temp'!$I$9)))</f>
        <v>106.15345748932577</v>
      </c>
      <c r="S157" s="66">
        <f>IF('Final Temp'!$D$17&gt;='Final Temp'!$I$13,Calcs!R157,"")</f>
        <v>106.15345748932577</v>
      </c>
    </row>
    <row r="158" spans="2:19" x14ac:dyDescent="0.25">
      <c r="B158" s="65">
        <f t="shared" si="9"/>
        <v>282.60000000000082</v>
      </c>
      <c r="C158" s="66">
        <f>'Final Temp'!$D$13+(('Final Temp'!$D$17-'Final Temp'!$D$13)*(1-EXP(-B158/'Final Temp'!$D$9)))</f>
        <v>94.388029821436177</v>
      </c>
      <c r="D158" s="65">
        <f>IF(C158&gt;'Final Temp'!$I$13,D157+A$2,0)</f>
        <v>127.79999999999986</v>
      </c>
      <c r="E158" s="66">
        <f>IF(D158&gt;0,'Final Temp'!$I$13+(('Final Temp'!I$17-'Final Temp'!$I$13)*(1-EXP(-D158/'Final Temp'!I$9))),C158)</f>
        <v>113.24056102726998</v>
      </c>
      <c r="F158" s="66">
        <f>IF(D158=0,E158,'Final Temp'!$I$13)</f>
        <v>75</v>
      </c>
      <c r="G158" s="66">
        <f t="shared" si="8"/>
        <v>113.24056102726998</v>
      </c>
      <c r="H158" s="66">
        <f>'Final Temp'!D$13+(('Final Temp'!I$17-'Final Temp'!D$13)*(1-EXP(-B158/'Final Temp'!I$9)))</f>
        <v>125.94932853152827</v>
      </c>
      <c r="I158" s="66">
        <f>IF('Final Temp'!$D$17&gt;='Final Temp'!$I$13,Calcs!H158,"")</f>
        <v>125.94932853152827</v>
      </c>
      <c r="L158" s="65">
        <f t="shared" si="10"/>
        <v>157</v>
      </c>
      <c r="M158" s="66">
        <f>'Final Temp'!$D$13+(('Final Temp'!$D$17-'Final Temp'!$D$13)*(1-EXP(-L158/'Final Temp'!$D$9)))</f>
        <v>75.345411648723356</v>
      </c>
      <c r="N158" s="65">
        <f>IF(M158&gt;'Final Temp'!$I$13,N157+K$2,0)</f>
        <v>2</v>
      </c>
      <c r="O158" s="66">
        <f>IF(N158&gt;0,'Final Temp'!$I$13+(('Final Temp'!$I$17-'Final Temp'!$I$13)*(1-EXP(-N158/'Final Temp'!$I$9))),M158)</f>
        <v>75.89653741164544</v>
      </c>
      <c r="P158" s="66">
        <f>IF(N158=0,O158,'Final Temp'!$I$13)</f>
        <v>75</v>
      </c>
      <c r="Q158" s="66">
        <f t="shared" si="11"/>
        <v>75.89653741164544</v>
      </c>
      <c r="R158" s="66">
        <f>'Final Temp'!$D$13+(('Final Temp'!$I$17-'Final Temp'!$D$13)*(1-EXP(-L158/'Final Temp'!$I$9)))</f>
        <v>106.38768867936264</v>
      </c>
      <c r="S158" s="66">
        <f>IF('Final Temp'!$D$17&gt;='Final Temp'!$I$13,Calcs!R158,"")</f>
        <v>106.38768867936264</v>
      </c>
    </row>
    <row r="159" spans="2:19" x14ac:dyDescent="0.25">
      <c r="B159" s="65">
        <f t="shared" si="9"/>
        <v>284.40000000000083</v>
      </c>
      <c r="C159" s="66">
        <f>'Final Temp'!$D$13+(('Final Temp'!$D$17-'Final Temp'!$D$13)*(1-EXP(-B159/'Final Temp'!$D$9)))</f>
        <v>94.615520471764526</v>
      </c>
      <c r="D159" s="65">
        <f>IF(C159&gt;'Final Temp'!$I$13,D158+A$2,0)</f>
        <v>129.59999999999985</v>
      </c>
      <c r="E159" s="66">
        <f>IF(D159&gt;0,'Final Temp'!$I$13+(('Final Temp'!I$17-'Final Temp'!$I$13)*(1-EXP(-D159/'Final Temp'!I$9))),C159)</f>
        <v>113.57297211686104</v>
      </c>
      <c r="F159" s="66">
        <f>IF(D159=0,E159,'Final Temp'!$I$13)</f>
        <v>75</v>
      </c>
      <c r="G159" s="66">
        <f t="shared" si="8"/>
        <v>113.57297211686104</v>
      </c>
      <c r="H159" s="66">
        <f>'Final Temp'!D$13+(('Final Temp'!I$17-'Final Temp'!D$13)*(1-EXP(-B159/'Final Temp'!I$9)))</f>
        <v>126.12386877570457</v>
      </c>
      <c r="I159" s="66">
        <f>IF('Final Temp'!$D$17&gt;='Final Temp'!$I$13,Calcs!H159,"")</f>
        <v>126.12386877570457</v>
      </c>
      <c r="L159" s="65">
        <f t="shared" si="10"/>
        <v>158</v>
      </c>
      <c r="M159" s="66">
        <f>'Final Temp'!$D$13+(('Final Temp'!$D$17-'Final Temp'!$D$13)*(1-EXP(-L159/'Final Temp'!$D$9)))</f>
        <v>75.524758519280368</v>
      </c>
      <c r="N159" s="65">
        <f>IF(M159&gt;'Final Temp'!$I$13,N158+K$2,0)</f>
        <v>3</v>
      </c>
      <c r="O159" s="66">
        <f>IF(N159&gt;0,'Final Temp'!$I$13+(('Final Temp'!$I$17-'Final Temp'!$I$13)*(1-EXP(-N159/'Final Temp'!$I$9))),M159)</f>
        <v>76.340158213469394</v>
      </c>
      <c r="P159" s="66">
        <f>IF(N159=0,O159,'Final Temp'!$I$13)</f>
        <v>75</v>
      </c>
      <c r="Q159" s="66">
        <f t="shared" si="11"/>
        <v>76.340158213469394</v>
      </c>
      <c r="R159" s="66">
        <f>'Final Temp'!$D$13+(('Final Temp'!$I$17-'Final Temp'!$D$13)*(1-EXP(-L159/'Final Temp'!$I$9)))</f>
        <v>106.62029889879759</v>
      </c>
      <c r="S159" s="66">
        <f>IF('Final Temp'!$D$17&gt;='Final Temp'!$I$13,Calcs!R159,"")</f>
        <v>106.62029889879759</v>
      </c>
    </row>
    <row r="160" spans="2:19" x14ac:dyDescent="0.25">
      <c r="B160" s="65">
        <f t="shared" si="9"/>
        <v>286.20000000000084</v>
      </c>
      <c r="C160" s="66">
        <f>'Final Temp'!$D$13+(('Final Temp'!$D$17-'Final Temp'!$D$13)*(1-EXP(-B160/'Final Temp'!$D$9)))</f>
        <v>94.841876507740892</v>
      </c>
      <c r="D160" s="65">
        <f>IF(C160&gt;'Final Temp'!$I$13,D159+A$2,0)</f>
        <v>131.39999999999986</v>
      </c>
      <c r="E160" s="66">
        <f>IF(D160&gt;0,'Final Temp'!$I$13+(('Final Temp'!I$17-'Final Temp'!$I$13)*(1-EXP(-D160/'Final Temp'!I$9))),C160)</f>
        <v>113.90125392957916</v>
      </c>
      <c r="F160" s="66">
        <f>IF(D160=0,E160,'Final Temp'!$I$13)</f>
        <v>75</v>
      </c>
      <c r="G160" s="66">
        <f t="shared" si="8"/>
        <v>113.90125392957916</v>
      </c>
      <c r="H160" s="66">
        <f>'Final Temp'!D$13+(('Final Temp'!I$17-'Final Temp'!D$13)*(1-EXP(-B160/'Final Temp'!I$9)))</f>
        <v>126.29624084614584</v>
      </c>
      <c r="I160" s="66">
        <f>IF('Final Temp'!$D$17&gt;='Final Temp'!$I$13,Calcs!H160,"")</f>
        <v>126.29624084614584</v>
      </c>
      <c r="L160" s="65">
        <f t="shared" si="10"/>
        <v>159</v>
      </c>
      <c r="M160" s="66">
        <f>'Final Temp'!$D$13+(('Final Temp'!$D$17-'Final Temp'!$D$13)*(1-EXP(-L160/'Final Temp'!$D$9)))</f>
        <v>75.703607895370254</v>
      </c>
      <c r="N160" s="65">
        <f>IF(M160&gt;'Final Temp'!$I$13,N159+K$2,0)</f>
        <v>4</v>
      </c>
      <c r="O160" s="66">
        <f>IF(N160&gt;0,'Final Temp'!$I$13+(('Final Temp'!$I$17-'Final Temp'!$I$13)*(1-EXP(-N160/'Final Temp'!$I$9))),M160)</f>
        <v>76.780708987437364</v>
      </c>
      <c r="P160" s="66">
        <f>IF(N160=0,O160,'Final Temp'!$I$13)</f>
        <v>75</v>
      </c>
      <c r="Q160" s="66">
        <f t="shared" si="11"/>
        <v>76.780708987437364</v>
      </c>
      <c r="R160" s="66">
        <f>'Final Temp'!$D$13+(('Final Temp'!$I$17-'Final Temp'!$D$13)*(1-EXP(-L160/'Final Temp'!$I$9)))</f>
        <v>106.85129936537533</v>
      </c>
      <c r="S160" s="66">
        <f>IF('Final Temp'!$D$17&gt;='Final Temp'!$I$13,Calcs!R160,"")</f>
        <v>106.85129936537533</v>
      </c>
    </row>
    <row r="161" spans="2:19" x14ac:dyDescent="0.25">
      <c r="B161" s="65">
        <f t="shared" si="9"/>
        <v>288.00000000000085</v>
      </c>
      <c r="C161" s="66">
        <f>'Final Temp'!$D$13+(('Final Temp'!$D$17-'Final Temp'!$D$13)*(1-EXP(-B161/'Final Temp'!$D$9)))</f>
        <v>95.067103588277945</v>
      </c>
      <c r="D161" s="65">
        <f>IF(C161&gt;'Final Temp'!$I$13,D160+A$2,0)</f>
        <v>133.19999999999987</v>
      </c>
      <c r="E161" s="66">
        <f>IF(D161&gt;0,'Final Temp'!$I$13+(('Final Temp'!I$17-'Final Temp'!$I$13)*(1-EXP(-D161/'Final Temp'!I$9))),C161)</f>
        <v>114.22545776012544</v>
      </c>
      <c r="F161" s="66">
        <f>IF(D161=0,E161,'Final Temp'!$I$13)</f>
        <v>75</v>
      </c>
      <c r="G161" s="66">
        <f t="shared" si="8"/>
        <v>114.22545776012544</v>
      </c>
      <c r="H161" s="66">
        <f>'Final Temp'!D$13+(('Final Temp'!I$17-'Final Temp'!D$13)*(1-EXP(-B161/'Final Temp'!I$9)))</f>
        <v>126.46647167633881</v>
      </c>
      <c r="I161" s="66">
        <f>IF('Final Temp'!$D$17&gt;='Final Temp'!$I$13,Calcs!H161,"")</f>
        <v>126.46647167633881</v>
      </c>
      <c r="J161" s="67"/>
      <c r="L161" s="65">
        <f t="shared" si="10"/>
        <v>160</v>
      </c>
      <c r="M161" s="66">
        <f>'Final Temp'!$D$13+(('Final Temp'!$D$17-'Final Temp'!$D$13)*(1-EXP(-L161/'Final Temp'!$D$9)))</f>
        <v>75.88196115700454</v>
      </c>
      <c r="N161" s="65">
        <f>IF(M161&gt;'Final Temp'!$I$13,N160+K$2,0)</f>
        <v>5</v>
      </c>
      <c r="O161" s="66">
        <f>IF(N161&gt;0,'Final Temp'!$I$13+(('Final Temp'!$I$17-'Final Temp'!$I$13)*(1-EXP(-N161/'Final Temp'!$I$9))),M161)</f>
        <v>77.218210979331772</v>
      </c>
      <c r="P161" s="66">
        <f>IF(N161=0,O161,'Final Temp'!$I$13)</f>
        <v>75</v>
      </c>
      <c r="Q161" s="66">
        <f t="shared" si="11"/>
        <v>77.218210979331772</v>
      </c>
      <c r="R161" s="66">
        <f>'Final Temp'!$D$13+(('Final Temp'!$I$17-'Final Temp'!$D$13)*(1-EXP(-L161/'Final Temp'!$I$9)))</f>
        <v>107.08070121920943</v>
      </c>
      <c r="S161" s="66">
        <f>IF('Final Temp'!$D$17&gt;='Final Temp'!$I$13,Calcs!R161,"")</f>
        <v>107.08070121920943</v>
      </c>
    </row>
    <row r="162" spans="2:19" x14ac:dyDescent="0.25">
      <c r="B162" s="65">
        <f t="shared" si="9"/>
        <v>289.80000000000086</v>
      </c>
      <c r="C162" s="66">
        <f>'Final Temp'!$D$13+(('Final Temp'!$D$17-'Final Temp'!$D$13)*(1-EXP(-B162/'Final Temp'!$D$9)))</f>
        <v>95.29120734406446</v>
      </c>
      <c r="D162" s="65">
        <f>IF(C162&gt;'Final Temp'!$I$13,D161+A$2,0)</f>
        <v>134.99999999999989</v>
      </c>
      <c r="E162" s="66">
        <f>IF(D162&gt;0,'Final Temp'!$I$13+(('Final Temp'!I$17-'Final Temp'!$I$13)*(1-EXP(-D162/'Final Temp'!I$9))),C162)</f>
        <v>114.54563426600805</v>
      </c>
      <c r="F162" s="66">
        <f>IF(D162=0,E162,'Final Temp'!$I$13)</f>
        <v>75</v>
      </c>
      <c r="G162" s="66">
        <f t="shared" si="8"/>
        <v>114.54563426600805</v>
      </c>
      <c r="H162" s="66">
        <f>'Final Temp'!D$13+(('Final Temp'!I$17-'Final Temp'!D$13)*(1-EXP(-B162/'Final Temp'!I$9)))</f>
        <v>126.63458786519705</v>
      </c>
      <c r="I162" s="66">
        <f>IF('Final Temp'!$D$17&gt;='Final Temp'!$I$13,Calcs!H162,"")</f>
        <v>126.63458786519705</v>
      </c>
      <c r="L162" s="65">
        <f t="shared" si="10"/>
        <v>161</v>
      </c>
      <c r="M162" s="66">
        <f>'Final Temp'!$D$13+(('Final Temp'!$D$17-'Final Temp'!$D$13)*(1-EXP(-L162/'Final Temp'!$D$9)))</f>
        <v>76.059819680366672</v>
      </c>
      <c r="N162" s="65">
        <f>IF(M162&gt;'Final Temp'!$I$13,N161+K$2,0)</f>
        <v>6</v>
      </c>
      <c r="O162" s="66">
        <f>IF(N162&gt;0,'Final Temp'!$I$13+(('Final Temp'!$I$17-'Final Temp'!$I$13)*(1-EXP(-N162/'Final Temp'!$I$9))),M162)</f>
        <v>77.652685287906024</v>
      </c>
      <c r="P162" s="66">
        <f>IF(N162=0,O162,'Final Temp'!$I$13)</f>
        <v>75</v>
      </c>
      <c r="Q162" s="66">
        <f t="shared" si="11"/>
        <v>77.652685287906024</v>
      </c>
      <c r="R162" s="66">
        <f>'Final Temp'!$D$13+(('Final Temp'!$I$17-'Final Temp'!$D$13)*(1-EXP(-L162/'Final Temp'!$I$9)))</f>
        <v>107.30851552331958</v>
      </c>
      <c r="S162" s="66">
        <f>IF('Final Temp'!$D$17&gt;='Final Temp'!$I$13,Calcs!R162,"")</f>
        <v>107.30851552331958</v>
      </c>
    </row>
    <row r="163" spans="2:19" x14ac:dyDescent="0.25">
      <c r="B163" s="65">
        <f t="shared" si="9"/>
        <v>291.60000000000088</v>
      </c>
      <c r="C163" s="66">
        <f>'Final Temp'!$D$13+(('Final Temp'!$D$17-'Final Temp'!$D$13)*(1-EXP(-B163/'Final Temp'!$D$9)))</f>
        <v>95.514193377705993</v>
      </c>
      <c r="D163" s="65">
        <f>IF(C163&gt;'Final Temp'!$I$13,D162+A$2,0)</f>
        <v>136.7999999999999</v>
      </c>
      <c r="E163" s="66">
        <f>IF(D163&gt;0,'Final Temp'!$I$13+(('Final Temp'!I$17-'Final Temp'!$I$13)*(1-EXP(-D163/'Final Temp'!I$9))),C163)</f>
        <v>114.8618334754574</v>
      </c>
      <c r="F163" s="66">
        <f>IF(D163=0,E163,'Final Temp'!$I$13)</f>
        <v>75</v>
      </c>
      <c r="G163" s="66">
        <f t="shared" si="8"/>
        <v>114.8618334754574</v>
      </c>
      <c r="H163" s="66">
        <f>'Final Temp'!D$13+(('Final Temp'!I$17-'Final Temp'!D$13)*(1-EXP(-B163/'Final Temp'!I$9)))</f>
        <v>126.80061568121707</v>
      </c>
      <c r="I163" s="66">
        <f>IF('Final Temp'!$D$17&gt;='Final Temp'!$I$13,Calcs!H163,"")</f>
        <v>126.80061568121707</v>
      </c>
      <c r="L163" s="65">
        <f t="shared" si="10"/>
        <v>162</v>
      </c>
      <c r="M163" s="66">
        <f>'Final Temp'!$D$13+(('Final Temp'!$D$17-'Final Temp'!$D$13)*(1-EXP(-L163/'Final Temp'!$D$9)))</f>
        <v>76.237184837822667</v>
      </c>
      <c r="N163" s="65">
        <f>IF(M163&gt;'Final Temp'!$I$13,N162+K$2,0)</f>
        <v>7</v>
      </c>
      <c r="O163" s="66">
        <f>IF(N163&gt;0,'Final Temp'!$I$13+(('Final Temp'!$I$17-'Final Temp'!$I$13)*(1-EXP(-N163/'Final Temp'!$I$9))),M163)</f>
        <v>78.084152865901927</v>
      </c>
      <c r="P163" s="66">
        <f>IF(N163=0,O163,'Final Temp'!$I$13)</f>
        <v>75</v>
      </c>
      <c r="Q163" s="66">
        <f t="shared" si="11"/>
        <v>78.084152865901927</v>
      </c>
      <c r="R163" s="66">
        <f>'Final Temp'!$D$13+(('Final Temp'!$I$17-'Final Temp'!$D$13)*(1-EXP(-L163/'Final Temp'!$I$9)))</f>
        <v>107.53475326416503</v>
      </c>
      <c r="S163" s="66">
        <f>IF('Final Temp'!$D$17&gt;='Final Temp'!$I$13,Calcs!R163,"")</f>
        <v>107.53475326416503</v>
      </c>
    </row>
    <row r="164" spans="2:19" x14ac:dyDescent="0.25">
      <c r="B164" s="65">
        <f t="shared" si="9"/>
        <v>293.40000000000089</v>
      </c>
      <c r="C164" s="66">
        <f>'Final Temp'!$D$13+(('Final Temp'!$D$17-'Final Temp'!$D$13)*(1-EXP(-B164/'Final Temp'!$D$9)))</f>
        <v>95.736067263864996</v>
      </c>
      <c r="D164" s="65">
        <f>IF(C164&gt;'Final Temp'!$I$13,D163+A$2,0)</f>
        <v>138.59999999999991</v>
      </c>
      <c r="E164" s="66">
        <f>IF(D164&gt;0,'Final Temp'!$I$13+(('Final Temp'!I$17-'Final Temp'!$I$13)*(1-EXP(-D164/'Final Temp'!I$9))),C164)</f>
        <v>115.1741047952433</v>
      </c>
      <c r="F164" s="66">
        <f>IF(D164=0,E164,'Final Temp'!$I$13)</f>
        <v>75</v>
      </c>
      <c r="G164" s="66">
        <f t="shared" si="8"/>
        <v>115.1741047952433</v>
      </c>
      <c r="H164" s="66">
        <f>'Final Temp'!D$13+(('Final Temp'!I$17-'Final Temp'!D$13)*(1-EXP(-B164/'Final Temp'!I$9)))</f>
        <v>126.96458106658291</v>
      </c>
      <c r="I164" s="66">
        <f>IF('Final Temp'!$D$17&gt;='Final Temp'!$I$13,Calcs!H164,"")</f>
        <v>126.96458106658291</v>
      </c>
      <c r="L164" s="65">
        <f t="shared" si="10"/>
        <v>163</v>
      </c>
      <c r="M164" s="66">
        <f>'Final Temp'!$D$13+(('Final Temp'!$D$17-'Final Temp'!$D$13)*(1-EXP(-L164/'Final Temp'!$D$9)))</f>
        <v>76.414057997931749</v>
      </c>
      <c r="N164" s="65">
        <f>IF(M164&gt;'Final Temp'!$I$13,N163+K$2,0)</f>
        <v>8</v>
      </c>
      <c r="O164" s="66">
        <f>IF(N164&gt;0,'Final Temp'!$I$13+(('Final Temp'!$I$17-'Final Temp'!$I$13)*(1-EXP(-N164/'Final Temp'!$I$9))),M164)</f>
        <v>78.512634521060249</v>
      </c>
      <c r="P164" s="66">
        <f>IF(N164=0,O164,'Final Temp'!$I$13)</f>
        <v>75</v>
      </c>
      <c r="Q164" s="66">
        <f t="shared" si="11"/>
        <v>78.512634521060249</v>
      </c>
      <c r="R164" s="66">
        <f>'Final Temp'!$D$13+(('Final Temp'!$I$17-'Final Temp'!$D$13)*(1-EXP(-L164/'Final Temp'!$I$9)))</f>
        <v>107.7594253521745</v>
      </c>
      <c r="S164" s="66">
        <f>IF('Final Temp'!$D$17&gt;='Final Temp'!$I$13,Calcs!R164,"")</f>
        <v>107.7594253521745</v>
      </c>
    </row>
    <row r="165" spans="2:19" x14ac:dyDescent="0.25">
      <c r="B165" s="65">
        <f t="shared" si="9"/>
        <v>295.2000000000009</v>
      </c>
      <c r="C165" s="66">
        <f>'Final Temp'!$D$13+(('Final Temp'!$D$17-'Final Temp'!$D$13)*(1-EXP(-B165/'Final Temp'!$D$9)))</f>
        <v>95.956834549400185</v>
      </c>
      <c r="D165" s="65">
        <f>IF(C165&gt;'Final Temp'!$I$13,D164+A$2,0)</f>
        <v>140.39999999999992</v>
      </c>
      <c r="E165" s="66">
        <f>IF(D165&gt;0,'Final Temp'!$I$13+(('Final Temp'!I$17-'Final Temp'!$I$13)*(1-EXP(-D165/'Final Temp'!I$9))),C165)</f>
        <v>115.48249701839478</v>
      </c>
      <c r="F165" s="66">
        <f>IF(D165=0,E165,'Final Temp'!$I$13)</f>
        <v>75</v>
      </c>
      <c r="G165" s="66">
        <f t="shared" si="8"/>
        <v>115.48249701839478</v>
      </c>
      <c r="H165" s="66">
        <f>'Final Temp'!D$13+(('Final Temp'!I$17-'Final Temp'!D$13)*(1-EXP(-B165/'Final Temp'!I$9)))</f>
        <v>127.12650964121966</v>
      </c>
      <c r="I165" s="66">
        <f>IF('Final Temp'!$D$17&gt;='Final Temp'!$I$13,Calcs!H165,"")</f>
        <v>127.12650964121966</v>
      </c>
      <c r="L165" s="65">
        <f t="shared" si="10"/>
        <v>164</v>
      </c>
      <c r="M165" s="66">
        <f>'Final Temp'!$D$13+(('Final Temp'!$D$17-'Final Temp'!$D$13)*(1-EXP(-L165/'Final Temp'!$D$9)))</f>
        <v>76.590440525456799</v>
      </c>
      <c r="N165" s="65">
        <f>IF(M165&gt;'Final Temp'!$I$13,N164+K$2,0)</f>
        <v>9</v>
      </c>
      <c r="O165" s="66">
        <f>IF(N165&gt;0,'Final Temp'!$I$13+(('Final Temp'!$I$17-'Final Temp'!$I$13)*(1-EXP(-N165/'Final Temp'!$I$9))),M165)</f>
        <v>78.938150917124076</v>
      </c>
      <c r="P165" s="66">
        <f>IF(N165=0,O165,'Final Temp'!$I$13)</f>
        <v>75</v>
      </c>
      <c r="Q165" s="66">
        <f t="shared" si="11"/>
        <v>78.938150917124076</v>
      </c>
      <c r="R165" s="66">
        <f>'Final Temp'!$D$13+(('Final Temp'!$I$17-'Final Temp'!$D$13)*(1-EXP(-L165/'Final Temp'!$I$9)))</f>
        <v>107.98254262227235</v>
      </c>
      <c r="S165" s="66">
        <f>IF('Final Temp'!$D$17&gt;='Final Temp'!$I$13,Calcs!R165,"")</f>
        <v>107.98254262227235</v>
      </c>
    </row>
    <row r="166" spans="2:19" x14ac:dyDescent="0.25">
      <c r="B166" s="65">
        <f t="shared" si="9"/>
        <v>297.00000000000091</v>
      </c>
      <c r="C166" s="66">
        <f>'Final Temp'!$D$13+(('Final Temp'!$D$17-'Final Temp'!$D$13)*(1-EXP(-B166/'Final Temp'!$D$9)))</f>
        <v>96.176500753505195</v>
      </c>
      <c r="D166" s="65">
        <f>IF(C166&gt;'Final Temp'!$I$13,D165+A$2,0)</f>
        <v>142.19999999999993</v>
      </c>
      <c r="E166" s="66">
        <f>IF(D166&gt;0,'Final Temp'!$I$13+(('Final Temp'!I$17-'Final Temp'!$I$13)*(1-EXP(-D166/'Final Temp'!I$9))),C166)</f>
        <v>115.78705833182414</v>
      </c>
      <c r="F166" s="66">
        <f>IF(D166=0,E166,'Final Temp'!$I$13)</f>
        <v>75</v>
      </c>
      <c r="G166" s="66">
        <f t="shared" si="8"/>
        <v>115.78705833182414</v>
      </c>
      <c r="H166" s="66">
        <f>'Final Temp'!D$13+(('Final Temp'!I$17-'Final Temp'!D$13)*(1-EXP(-B166/'Final Temp'!I$9)))</f>
        <v>127.28642670679652</v>
      </c>
      <c r="I166" s="66">
        <f>IF('Final Temp'!$D$17&gt;='Final Temp'!$I$13,Calcs!H166,"")</f>
        <v>127.28642670679652</v>
      </c>
      <c r="L166" s="65">
        <f t="shared" si="10"/>
        <v>165</v>
      </c>
      <c r="M166" s="66">
        <f>'Final Temp'!$D$13+(('Final Temp'!$D$17-'Final Temp'!$D$13)*(1-EXP(-L166/'Final Temp'!$D$9)))</f>
        <v>76.766333781375025</v>
      </c>
      <c r="N166" s="65">
        <f>IF(M166&gt;'Final Temp'!$I$13,N165+K$2,0)</f>
        <v>10</v>
      </c>
      <c r="O166" s="66">
        <f>IF(N166&gt;0,'Final Temp'!$I$13+(('Final Temp'!$I$17-'Final Temp'!$I$13)*(1-EXP(-N166/'Final Temp'!$I$9))),M166)</f>
        <v>79.360722574835421</v>
      </c>
      <c r="P166" s="66">
        <f>IF(N166=0,O166,'Final Temp'!$I$13)</f>
        <v>75</v>
      </c>
      <c r="Q166" s="66">
        <f t="shared" si="11"/>
        <v>79.360722574835421</v>
      </c>
      <c r="R166" s="66">
        <f>'Final Temp'!$D$13+(('Final Temp'!$I$17-'Final Temp'!$D$13)*(1-EXP(-L166/'Final Temp'!$I$9)))</f>
        <v>108.20411583440102</v>
      </c>
      <c r="S166" s="66">
        <f>IF('Final Temp'!$D$17&gt;='Final Temp'!$I$13,Calcs!R166,"")</f>
        <v>108.20411583440102</v>
      </c>
    </row>
    <row r="167" spans="2:19" x14ac:dyDescent="0.25">
      <c r="B167" s="65">
        <f t="shared" si="9"/>
        <v>298.80000000000092</v>
      </c>
      <c r="C167" s="66">
        <f>'Final Temp'!$D$13+(('Final Temp'!$D$17-'Final Temp'!$D$13)*(1-EXP(-B167/'Final Temp'!$D$9)))</f>
        <v>96.395071367846555</v>
      </c>
      <c r="D167" s="65">
        <f>IF(C167&gt;'Final Temp'!$I$13,D166+A$2,0)</f>
        <v>143.99999999999994</v>
      </c>
      <c r="E167" s="66">
        <f>IF(D167&gt;0,'Final Temp'!$I$13+(('Final Temp'!I$17-'Final Temp'!$I$13)*(1-EXP(-D167/'Final Temp'!I$9))),C167)</f>
        <v>116.08783632385624</v>
      </c>
      <c r="F167" s="66">
        <f>IF(D167=0,E167,'Final Temp'!$I$13)</f>
        <v>75</v>
      </c>
      <c r="G167" s="66">
        <f t="shared" si="8"/>
        <v>116.08783632385624</v>
      </c>
      <c r="H167" s="66">
        <f>'Final Temp'!D$13+(('Final Temp'!I$17-'Final Temp'!D$13)*(1-EXP(-B167/'Final Temp'!I$9)))</f>
        <v>127.44435725068035</v>
      </c>
      <c r="I167" s="66">
        <f>IF('Final Temp'!$D$17&gt;='Final Temp'!$I$13,Calcs!H167,"")</f>
        <v>127.44435725068035</v>
      </c>
      <c r="L167" s="65">
        <f t="shared" si="10"/>
        <v>166</v>
      </c>
      <c r="M167" s="66">
        <f>'Final Temp'!$D$13+(('Final Temp'!$D$17-'Final Temp'!$D$13)*(1-EXP(-L167/'Final Temp'!$D$9)))</f>
        <v>76.941739122888322</v>
      </c>
      <c r="N167" s="65">
        <f>IF(M167&gt;'Final Temp'!$I$13,N166+K$2,0)</f>
        <v>11</v>
      </c>
      <c r="O167" s="66">
        <f>IF(N167&gt;0,'Final Temp'!$I$13+(('Final Temp'!$I$17-'Final Temp'!$I$13)*(1-EXP(-N167/'Final Temp'!$I$9))),M167)</f>
        <v>79.780369872924794</v>
      </c>
      <c r="P167" s="66">
        <f>IF(N167=0,O167,'Final Temp'!$I$13)</f>
        <v>75</v>
      </c>
      <c r="Q167" s="66">
        <f t="shared" si="11"/>
        <v>79.780369872924794</v>
      </c>
      <c r="R167" s="66">
        <f>'Final Temp'!$D$13+(('Final Temp'!$I$17-'Final Temp'!$D$13)*(1-EXP(-L167/'Final Temp'!$I$9)))</f>
        <v>108.42415567403999</v>
      </c>
      <c r="S167" s="66">
        <f>IF('Final Temp'!$D$17&gt;='Final Temp'!$I$13,Calcs!R167,"")</f>
        <v>108.42415567403999</v>
      </c>
    </row>
    <row r="168" spans="2:19" x14ac:dyDescent="0.25">
      <c r="B168" s="65">
        <f t="shared" si="9"/>
        <v>300.60000000000093</v>
      </c>
      <c r="C168" s="66">
        <f>'Final Temp'!$D$13+(('Final Temp'!$D$17-'Final Temp'!$D$13)*(1-EXP(-B168/'Final Temp'!$D$9)))</f>
        <v>96.612551856701018</v>
      </c>
      <c r="D168" s="65">
        <f>IF(C168&gt;'Final Temp'!$I$13,D167+A$2,0)</f>
        <v>145.79999999999995</v>
      </c>
      <c r="E168" s="66">
        <f>IF(D168&gt;0,'Final Temp'!$I$13+(('Final Temp'!I$17-'Final Temp'!$I$13)*(1-EXP(-D168/'Final Temp'!I$9))),C168)</f>
        <v>116.38487799166427</v>
      </c>
      <c r="F168" s="66">
        <f>IF(D168=0,E168,'Final Temp'!$I$13)</f>
        <v>75</v>
      </c>
      <c r="G168" s="66">
        <f t="shared" si="8"/>
        <v>116.38487799166427</v>
      </c>
      <c r="H168" s="66">
        <f>'Final Temp'!D$13+(('Final Temp'!I$17-'Final Temp'!D$13)*(1-EXP(-B168/'Final Temp'!I$9)))</f>
        <v>127.60032594983997</v>
      </c>
      <c r="I168" s="66">
        <f>IF('Final Temp'!$D$17&gt;='Final Temp'!$I$13,Calcs!H168,"")</f>
        <v>127.60032594983997</v>
      </c>
      <c r="L168" s="65">
        <f t="shared" si="10"/>
        <v>167</v>
      </c>
      <c r="M168" s="66">
        <f>'Final Temp'!$D$13+(('Final Temp'!$D$17-'Final Temp'!$D$13)*(1-EXP(-L168/'Final Temp'!$D$9)))</f>
        <v>77.116657903433833</v>
      </c>
      <c r="N168" s="65">
        <f>IF(M168&gt;'Final Temp'!$I$13,N167+K$2,0)</f>
        <v>12</v>
      </c>
      <c r="O168" s="66">
        <f>IF(N168&gt;0,'Final Temp'!$I$13+(('Final Temp'!$I$17-'Final Temp'!$I$13)*(1-EXP(-N168/'Final Temp'!$I$9))),M168)</f>
        <v>80.197113049093986</v>
      </c>
      <c r="P168" s="66">
        <f>IF(N168=0,O168,'Final Temp'!$I$13)</f>
        <v>75</v>
      </c>
      <c r="Q168" s="66">
        <f t="shared" si="11"/>
        <v>80.197113049093986</v>
      </c>
      <c r="R168" s="66">
        <f>'Final Temp'!$D$13+(('Final Temp'!$I$17-'Final Temp'!$D$13)*(1-EXP(-L168/'Final Temp'!$I$9)))</f>
        <v>108.6426727527211</v>
      </c>
      <c r="S168" s="66">
        <f>IF('Final Temp'!$D$17&gt;='Final Temp'!$I$13,Calcs!R168,"")</f>
        <v>108.6426727527211</v>
      </c>
    </row>
    <row r="169" spans="2:19" x14ac:dyDescent="0.25">
      <c r="B169" s="65">
        <f t="shared" si="9"/>
        <v>302.40000000000094</v>
      </c>
      <c r="C169" s="66">
        <f>'Final Temp'!$D$13+(('Final Temp'!$D$17-'Final Temp'!$D$13)*(1-EXP(-B169/'Final Temp'!$D$9)))</f>
        <v>96.828947657092144</v>
      </c>
      <c r="D169" s="65">
        <f>IF(C169&gt;'Final Temp'!$I$13,D168+A$2,0)</f>
        <v>147.59999999999997</v>
      </c>
      <c r="E169" s="66">
        <f>IF(D169&gt;0,'Final Temp'!$I$13+(('Final Temp'!I$17-'Final Temp'!$I$13)*(1-EXP(-D169/'Final Temp'!I$9))),C169)</f>
        <v>116.67822974861315</v>
      </c>
      <c r="F169" s="66">
        <f>IF(D169=0,E169,'Final Temp'!$I$13)</f>
        <v>75</v>
      </c>
      <c r="G169" s="66">
        <f t="shared" si="8"/>
        <v>116.67822974861315</v>
      </c>
      <c r="H169" s="66">
        <f>'Final Temp'!D$13+(('Final Temp'!I$17-'Final Temp'!D$13)*(1-EXP(-B169/'Final Temp'!I$9)))</f>
        <v>127.75435717470189</v>
      </c>
      <c r="I169" s="66">
        <f>IF('Final Temp'!$D$17&gt;='Final Temp'!$I$13,Calcs!H169,"")</f>
        <v>127.75435717470189</v>
      </c>
      <c r="L169" s="65">
        <f t="shared" si="10"/>
        <v>168</v>
      </c>
      <c r="M169" s="66">
        <f>'Final Temp'!$D$13+(('Final Temp'!$D$17-'Final Temp'!$D$13)*(1-EXP(-L169/'Final Temp'!$D$9)))</f>
        <v>77.29109147269439</v>
      </c>
      <c r="N169" s="65">
        <f>IF(M169&gt;'Final Temp'!$I$13,N168+K$2,0)</f>
        <v>13</v>
      </c>
      <c r="O169" s="66">
        <f>IF(N169&gt;0,'Final Temp'!$I$13+(('Final Temp'!$I$17-'Final Temp'!$I$13)*(1-EXP(-N169/'Final Temp'!$I$9))),M169)</f>
        <v>80.61097220099208</v>
      </c>
      <c r="P169" s="66">
        <f>IF(N169=0,O169,'Final Temp'!$I$13)</f>
        <v>75</v>
      </c>
      <c r="Q169" s="66">
        <f t="shared" si="11"/>
        <v>80.61097220099208</v>
      </c>
      <c r="R169" s="66">
        <f>'Final Temp'!$D$13+(('Final Temp'!$I$17-'Final Temp'!$D$13)*(1-EXP(-L169/'Final Temp'!$I$9)))</f>
        <v>108.85967760854024</v>
      </c>
      <c r="S169" s="66">
        <f>IF('Final Temp'!$D$17&gt;='Final Temp'!$I$13,Calcs!R169,"")</f>
        <v>108.85967760854024</v>
      </c>
    </row>
    <row r="170" spans="2:19" x14ac:dyDescent="0.25">
      <c r="B170" s="65">
        <f t="shared" si="9"/>
        <v>304.20000000000095</v>
      </c>
      <c r="C170" s="66">
        <f>'Final Temp'!$D$13+(('Final Temp'!$D$17-'Final Temp'!$D$13)*(1-EXP(-B170/'Final Temp'!$D$9)))</f>
        <v>97.044264178926198</v>
      </c>
      <c r="D170" s="65">
        <f>IF(C170&gt;'Final Temp'!$I$13,D169+A$2,0)</f>
        <v>149.39999999999998</v>
      </c>
      <c r="E170" s="66">
        <f>IF(D170&gt;0,'Final Temp'!$I$13+(('Final Temp'!I$17-'Final Temp'!$I$13)*(1-EXP(-D170/'Final Temp'!I$9))),C170)</f>
        <v>116.96793743151173</v>
      </c>
      <c r="F170" s="66">
        <f>IF(D170=0,E170,'Final Temp'!$I$13)</f>
        <v>75</v>
      </c>
      <c r="G170" s="66">
        <f t="shared" si="8"/>
        <v>116.96793743151173</v>
      </c>
      <c r="H170" s="66">
        <f>'Final Temp'!D$13+(('Final Temp'!I$17-'Final Temp'!D$13)*(1-EXP(-B170/'Final Temp'!I$9)))</f>
        <v>127.90647499295841</v>
      </c>
      <c r="I170" s="66">
        <f>IF('Final Temp'!$D$17&gt;='Final Temp'!$I$13,Calcs!H170,"")</f>
        <v>127.90647499295841</v>
      </c>
      <c r="L170" s="65">
        <f t="shared" si="10"/>
        <v>169</v>
      </c>
      <c r="M170" s="66">
        <f>'Final Temp'!$D$13+(('Final Temp'!$D$17-'Final Temp'!$D$13)*(1-EXP(-L170/'Final Temp'!$D$9)))</f>
        <v>77.465041176608878</v>
      </c>
      <c r="N170" s="65">
        <f>IF(M170&gt;'Final Temp'!$I$13,N169+K$2,0)</f>
        <v>14</v>
      </c>
      <c r="O170" s="66">
        <f>IF(N170&gt;0,'Final Temp'!$I$13+(('Final Temp'!$I$17-'Final Temp'!$I$13)*(1-EXP(-N170/'Final Temp'!$I$9))),M170)</f>
        <v>81.021967287184609</v>
      </c>
      <c r="P170" s="66">
        <f>IF(N170=0,O170,'Final Temp'!$I$13)</f>
        <v>75</v>
      </c>
      <c r="Q170" s="66">
        <f t="shared" si="11"/>
        <v>81.021967287184609</v>
      </c>
      <c r="R170" s="66">
        <f>'Final Temp'!$D$13+(('Final Temp'!$I$17-'Final Temp'!$D$13)*(1-EXP(-L170/'Final Temp'!$I$9)))</f>
        <v>109.07518070666563</v>
      </c>
      <c r="S170" s="66">
        <f>IF('Final Temp'!$D$17&gt;='Final Temp'!$I$13,Calcs!R170,"")</f>
        <v>109.07518070666563</v>
      </c>
    </row>
    <row r="171" spans="2:19" x14ac:dyDescent="0.25">
      <c r="B171" s="65">
        <f t="shared" si="9"/>
        <v>306.00000000000097</v>
      </c>
      <c r="C171" s="66">
        <f>'Final Temp'!$D$13+(('Final Temp'!$D$17-'Final Temp'!$D$13)*(1-EXP(-B171/'Final Temp'!$D$9)))</f>
        <v>97.258506805127453</v>
      </c>
      <c r="D171" s="65">
        <f>IF(C171&gt;'Final Temp'!$I$13,D170+A$2,0)</f>
        <v>151.19999999999999</v>
      </c>
      <c r="E171" s="66">
        <f>IF(D171&gt;0,'Final Temp'!$I$13+(('Final Temp'!I$17-'Final Temp'!$I$13)*(1-EXP(-D171/'Final Temp'!I$9))),C171)</f>
        <v>117.2540463077749</v>
      </c>
      <c r="F171" s="66">
        <f>IF(D171=0,E171,'Final Temp'!$I$13)</f>
        <v>75</v>
      </c>
      <c r="G171" s="66">
        <f t="shared" si="8"/>
        <v>117.2540463077749</v>
      </c>
      <c r="H171" s="66">
        <f>'Final Temp'!D$13+(('Final Temp'!I$17-'Final Temp'!D$13)*(1-EXP(-B171/'Final Temp'!I$9)))</f>
        <v>128.05670317332812</v>
      </c>
      <c r="I171" s="66">
        <f>IF('Final Temp'!$D$17&gt;='Final Temp'!$I$13,Calcs!H171,"")</f>
        <v>128.05670317332812</v>
      </c>
      <c r="J171" s="67"/>
      <c r="L171" s="65">
        <f t="shared" si="10"/>
        <v>170</v>
      </c>
      <c r="M171" s="66">
        <f>'Final Temp'!$D$13+(('Final Temp'!$D$17-'Final Temp'!$D$13)*(1-EXP(-L171/'Final Temp'!$D$9)))</f>
        <v>77.638508357382676</v>
      </c>
      <c r="N171" s="65">
        <f>IF(M171&gt;'Final Temp'!$I$13,N170+K$2,0)</f>
        <v>15</v>
      </c>
      <c r="O171" s="66">
        <f>IF(N171&gt;0,'Final Temp'!$I$13+(('Final Temp'!$I$17-'Final Temp'!$I$13)*(1-EXP(-N171/'Final Temp'!$I$9))),M171)</f>
        <v>81.430118128116106</v>
      </c>
      <c r="P171" s="66">
        <f>IF(N171=0,O171,'Final Temp'!$I$13)</f>
        <v>75</v>
      </c>
      <c r="Q171" s="66">
        <f t="shared" si="11"/>
        <v>81.430118128116106</v>
      </c>
      <c r="R171" s="66">
        <f>'Final Temp'!$D$13+(('Final Temp'!$I$17-'Final Temp'!$D$13)*(1-EXP(-L171/'Final Temp'!$I$9)))</f>
        <v>109.28919243984245</v>
      </c>
      <c r="S171" s="66">
        <f>IF('Final Temp'!$D$17&gt;='Final Temp'!$I$13,Calcs!R171,"")</f>
        <v>109.28919243984245</v>
      </c>
    </row>
    <row r="172" spans="2:19" x14ac:dyDescent="0.25">
      <c r="B172" s="65">
        <f t="shared" si="9"/>
        <v>307.80000000000098</v>
      </c>
      <c r="C172" s="66">
        <f>'Final Temp'!$D$13+(('Final Temp'!$D$17-'Final Temp'!$D$13)*(1-EXP(-B172/'Final Temp'!$D$9)))</f>
        <v>97.471680891772706</v>
      </c>
      <c r="D172" s="65">
        <f>IF(C172&gt;'Final Temp'!$I$13,D171+A$2,0)</f>
        <v>153</v>
      </c>
      <c r="E172" s="66">
        <f>IF(D172&gt;0,'Final Temp'!$I$13+(('Final Temp'!I$17-'Final Temp'!$I$13)*(1-EXP(-D172/'Final Temp'!I$9))),C172)</f>
        <v>117.53660108249665</v>
      </c>
      <c r="F172" s="66">
        <f>IF(D172=0,E172,'Final Temp'!$I$13)</f>
        <v>75</v>
      </c>
      <c r="G172" s="66">
        <f t="shared" si="8"/>
        <v>117.53660108249665</v>
      </c>
      <c r="H172" s="66">
        <f>'Final Temp'!D$13+(('Final Temp'!I$17-'Final Temp'!D$13)*(1-EXP(-B172/'Final Temp'!I$9)))</f>
        <v>128.20506518926982</v>
      </c>
      <c r="I172" s="66">
        <f>IF('Final Temp'!$D$17&gt;='Final Temp'!$I$13,Calcs!H172,"")</f>
        <v>128.20506518926982</v>
      </c>
      <c r="L172" s="65">
        <f t="shared" si="10"/>
        <v>171</v>
      </c>
      <c r="M172" s="66">
        <f>'Final Temp'!$D$13+(('Final Temp'!$D$17-'Final Temp'!$D$13)*(1-EXP(-L172/'Final Temp'!$D$9)))</f>
        <v>77.811494353497977</v>
      </c>
      <c r="N172" s="65">
        <f>IF(M172&gt;'Final Temp'!$I$13,N171+K$2,0)</f>
        <v>16</v>
      </c>
      <c r="O172" s="66">
        <f>IF(N172&gt;0,'Final Temp'!$I$13+(('Final Temp'!$I$17-'Final Temp'!$I$13)*(1-EXP(-N172/'Final Temp'!$I$9))),M172)</f>
        <v>81.835444407065964</v>
      </c>
      <c r="P172" s="66">
        <f>IF(N172=0,O172,'Final Temp'!$I$13)</f>
        <v>75</v>
      </c>
      <c r="Q172" s="66">
        <f t="shared" si="11"/>
        <v>81.835444407065964</v>
      </c>
      <c r="R172" s="66">
        <f>'Final Temp'!$D$13+(('Final Temp'!$I$17-'Final Temp'!$D$13)*(1-EXP(-L172/'Final Temp'!$I$9)))</f>
        <v>109.50172312889407</v>
      </c>
      <c r="S172" s="66">
        <f>IF('Final Temp'!$D$17&gt;='Final Temp'!$I$13,Calcs!R172,"")</f>
        <v>109.50172312889407</v>
      </c>
    </row>
    <row r="173" spans="2:19" x14ac:dyDescent="0.25">
      <c r="B173" s="65">
        <f t="shared" si="9"/>
        <v>309.60000000000099</v>
      </c>
      <c r="C173" s="66">
        <f>'Final Temp'!$D$13+(('Final Temp'!$D$17-'Final Temp'!$D$13)*(1-EXP(-B173/'Final Temp'!$D$9)))</f>
        <v>97.683791768225234</v>
      </c>
      <c r="D173" s="65">
        <f>IF(C173&gt;'Final Temp'!$I$13,D172+A$2,0)</f>
        <v>154.80000000000001</v>
      </c>
      <c r="E173" s="66">
        <f>IF(D173&gt;0,'Final Temp'!$I$13+(('Final Temp'!I$17-'Final Temp'!$I$13)*(1-EXP(-D173/'Final Temp'!I$9))),C173)</f>
        <v>117.81564590543542</v>
      </c>
      <c r="F173" s="66">
        <f>IF(D173=0,E173,'Final Temp'!$I$13)</f>
        <v>75</v>
      </c>
      <c r="G173" s="66">
        <f t="shared" si="8"/>
        <v>117.81564590543542</v>
      </c>
      <c r="H173" s="66">
        <f>'Final Temp'!D$13+(('Final Temp'!I$17-'Final Temp'!D$13)*(1-EXP(-B173/'Final Temp'!I$9)))</f>
        <v>128.35158422265039</v>
      </c>
      <c r="I173" s="66">
        <f>IF('Final Temp'!$D$17&gt;='Final Temp'!$I$13,Calcs!H173,"")</f>
        <v>128.35158422265039</v>
      </c>
      <c r="L173" s="65">
        <f t="shared" si="10"/>
        <v>172</v>
      </c>
      <c r="M173" s="66">
        <f>'Final Temp'!$D$13+(('Final Temp'!$D$17-'Final Temp'!$D$13)*(1-EXP(-L173/'Final Temp'!$D$9)))</f>
        <v>77.984000499724146</v>
      </c>
      <c r="N173" s="65">
        <f>IF(M173&gt;'Final Temp'!$I$13,N172+K$2,0)</f>
        <v>17</v>
      </c>
      <c r="O173" s="66">
        <f>IF(N173&gt;0,'Final Temp'!$I$13+(('Final Temp'!$I$17-'Final Temp'!$I$13)*(1-EXP(-N173/'Final Temp'!$I$9))),M173)</f>
        <v>82.237965671097626</v>
      </c>
      <c r="P173" s="66">
        <f>IF(N173=0,O173,'Final Temp'!$I$13)</f>
        <v>75</v>
      </c>
      <c r="Q173" s="66">
        <f t="shared" si="11"/>
        <v>82.237965671097626</v>
      </c>
      <c r="R173" s="66">
        <f>'Final Temp'!$D$13+(('Final Temp'!$I$17-'Final Temp'!$D$13)*(1-EXP(-L173/'Final Temp'!$I$9)))</f>
        <v>109.71278302321974</v>
      </c>
      <c r="S173" s="66">
        <f>IF('Final Temp'!$D$17&gt;='Final Temp'!$I$13,Calcs!R173,"")</f>
        <v>109.71278302321974</v>
      </c>
    </row>
    <row r="174" spans="2:19" x14ac:dyDescent="0.25">
      <c r="B174" s="65">
        <f t="shared" si="9"/>
        <v>311.400000000001</v>
      </c>
      <c r="C174" s="66">
        <f>'Final Temp'!$D$13+(('Final Temp'!$D$17-'Final Temp'!$D$13)*(1-EXP(-B174/'Final Temp'!$D$9)))</f>
        <v>97.894844737268002</v>
      </c>
      <c r="D174" s="65">
        <f>IF(C174&gt;'Final Temp'!$I$13,D173+A$2,0)</f>
        <v>156.60000000000002</v>
      </c>
      <c r="E174" s="66">
        <f>IF(D174&gt;0,'Final Temp'!$I$13+(('Final Temp'!I$17-'Final Temp'!$I$13)*(1-EXP(-D174/'Final Temp'!I$9))),C174)</f>
        <v>118.09122437791247</v>
      </c>
      <c r="F174" s="66">
        <f>IF(D174=0,E174,'Final Temp'!$I$13)</f>
        <v>75</v>
      </c>
      <c r="G174" s="66">
        <f t="shared" si="8"/>
        <v>118.09122437791247</v>
      </c>
      <c r="H174" s="66">
        <f>'Final Temp'!D$13+(('Final Temp'!I$17-'Final Temp'!D$13)*(1-EXP(-B174/'Final Temp'!I$9)))</f>
        <v>128.49628316736684</v>
      </c>
      <c r="I174" s="66">
        <f>IF('Final Temp'!$D$17&gt;='Final Temp'!$I$13,Calcs!H174,"")</f>
        <v>128.49628316736684</v>
      </c>
      <c r="L174" s="65">
        <f t="shared" si="10"/>
        <v>173</v>
      </c>
      <c r="M174" s="66">
        <f>'Final Temp'!$D$13+(('Final Temp'!$D$17-'Final Temp'!$D$13)*(1-EXP(-L174/'Final Temp'!$D$9)))</f>
        <v>78.156028127127954</v>
      </c>
      <c r="N174" s="65">
        <f>IF(M174&gt;'Final Temp'!$I$13,N173+K$2,0)</f>
        <v>18</v>
      </c>
      <c r="O174" s="66">
        <f>IF(N174&gt;0,'Final Temp'!$I$13+(('Final Temp'!$I$17-'Final Temp'!$I$13)*(1-EXP(-N174/'Final Temp'!$I$9))),M174)</f>
        <v>82.637701332001299</v>
      </c>
      <c r="P174" s="66">
        <f>IF(N174=0,O174,'Final Temp'!$I$13)</f>
        <v>75</v>
      </c>
      <c r="Q174" s="66">
        <f t="shared" si="11"/>
        <v>82.637701332001299</v>
      </c>
      <c r="R174" s="66">
        <f>'Final Temp'!$D$13+(('Final Temp'!$I$17-'Final Temp'!$D$13)*(1-EXP(-L174/'Final Temp'!$I$9)))</f>
        <v>109.92238230128895</v>
      </c>
      <c r="S174" s="66">
        <f>IF('Final Temp'!$D$17&gt;='Final Temp'!$I$13,Calcs!R174,"")</f>
        <v>109.92238230128895</v>
      </c>
    </row>
    <row r="175" spans="2:19" x14ac:dyDescent="0.25">
      <c r="B175" s="65">
        <f t="shared" si="9"/>
        <v>313.20000000000101</v>
      </c>
      <c r="C175" s="66">
        <f>'Final Temp'!$D$13+(('Final Temp'!$D$17-'Final Temp'!$D$13)*(1-EXP(-B175/'Final Temp'!$D$9)))</f>
        <v>98.104845075236213</v>
      </c>
      <c r="D175" s="65">
        <f>IF(C175&gt;'Final Temp'!$I$13,D174+A$2,0)</f>
        <v>158.40000000000003</v>
      </c>
      <c r="E175" s="66">
        <f>IF(D175&gt;0,'Final Temp'!$I$13+(('Final Temp'!I$17-'Final Temp'!$I$13)*(1-EXP(-D175/'Final Temp'!I$9))),C175)</f>
        <v>118.36337955962483</v>
      </c>
      <c r="F175" s="66">
        <f>IF(D175=0,E175,'Final Temp'!$I$13)</f>
        <v>75</v>
      </c>
      <c r="G175" s="66">
        <f t="shared" si="8"/>
        <v>118.36337955962483</v>
      </c>
      <c r="H175" s="66">
        <f>'Final Temp'!D$13+(('Final Temp'!I$17-'Final Temp'!D$13)*(1-EXP(-B175/'Final Temp'!I$9)))</f>
        <v>128.6391846329237</v>
      </c>
      <c r="I175" s="66">
        <f>IF('Final Temp'!$D$17&gt;='Final Temp'!$I$13,Calcs!H175,"")</f>
        <v>128.6391846329237</v>
      </c>
      <c r="L175" s="65">
        <f t="shared" si="10"/>
        <v>174</v>
      </c>
      <c r="M175" s="66">
        <f>'Final Temp'!$D$13+(('Final Temp'!$D$17-'Final Temp'!$D$13)*(1-EXP(-L175/'Final Temp'!$D$9)))</f>
        <v>78.327578563083918</v>
      </c>
      <c r="N175" s="65">
        <f>IF(M175&gt;'Final Temp'!$I$13,N174+K$2,0)</f>
        <v>19</v>
      </c>
      <c r="O175" s="66">
        <f>IF(N175&gt;0,'Final Temp'!$I$13+(('Final Temp'!$I$17-'Final Temp'!$I$13)*(1-EXP(-N175/'Final Temp'!$I$9))),M175)</f>
        <v>83.034670667230074</v>
      </c>
      <c r="P175" s="66">
        <f>IF(N175=0,O175,'Final Temp'!$I$13)</f>
        <v>75</v>
      </c>
      <c r="Q175" s="66">
        <f t="shared" si="11"/>
        <v>83.034670667230074</v>
      </c>
      <c r="R175" s="66">
        <f>'Final Temp'!$D$13+(('Final Temp'!$I$17-'Final Temp'!$D$13)*(1-EXP(-L175/'Final Temp'!$I$9)))</f>
        <v>110.13053107113217</v>
      </c>
      <c r="S175" s="66">
        <f>IF('Final Temp'!$D$17&gt;='Final Temp'!$I$13,Calcs!R175,"")</f>
        <v>110.13053107113217</v>
      </c>
    </row>
    <row r="176" spans="2:19" x14ac:dyDescent="0.25">
      <c r="B176" s="65">
        <f t="shared" si="9"/>
        <v>315.00000000000102</v>
      </c>
      <c r="C176" s="66">
        <f>'Final Temp'!$D$13+(('Final Temp'!$D$17-'Final Temp'!$D$13)*(1-EXP(-B176/'Final Temp'!$D$9)))</f>
        <v>98.313798032149279</v>
      </c>
      <c r="D176" s="65">
        <f>IF(C176&gt;'Final Temp'!$I$13,D175+A$2,0)</f>
        <v>160.20000000000005</v>
      </c>
      <c r="E176" s="66">
        <f>IF(D176&gt;0,'Final Temp'!$I$13+(('Final Temp'!I$17-'Final Temp'!$I$13)*(1-EXP(-D176/'Final Temp'!I$9))),C176)</f>
        <v>118.63215397537334</v>
      </c>
      <c r="F176" s="66">
        <f>IF(D176=0,E176,'Final Temp'!$I$13)</f>
        <v>75</v>
      </c>
      <c r="G176" s="66">
        <f t="shared" si="8"/>
        <v>118.63215397537334</v>
      </c>
      <c r="H176" s="66">
        <f>'Final Temp'!D$13+(('Final Temp'!I$17-'Final Temp'!D$13)*(1-EXP(-B176/'Final Temp'!I$9)))</f>
        <v>128.78031094796569</v>
      </c>
      <c r="I176" s="66">
        <f>IF('Final Temp'!$D$17&gt;='Final Temp'!$I$13,Calcs!H176,"")</f>
        <v>128.78031094796569</v>
      </c>
      <c r="L176" s="65">
        <f t="shared" si="10"/>
        <v>175</v>
      </c>
      <c r="M176" s="66">
        <f>'Final Temp'!$D$13+(('Final Temp'!$D$17-'Final Temp'!$D$13)*(1-EXP(-L176/'Final Temp'!$D$9)))</f>
        <v>78.498653131284556</v>
      </c>
      <c r="N176" s="65">
        <f>IF(M176&gt;'Final Temp'!$I$13,N175+K$2,0)</f>
        <v>20</v>
      </c>
      <c r="O176" s="66">
        <f>IF(N176&gt;0,'Final Temp'!$I$13+(('Final Temp'!$I$17-'Final Temp'!$I$13)*(1-EXP(-N176/'Final Temp'!$I$9))),M176)</f>
        <v>83.428892820829617</v>
      </c>
      <c r="P176" s="66">
        <f>IF(N176=0,O176,'Final Temp'!$I$13)</f>
        <v>75</v>
      </c>
      <c r="Q176" s="66">
        <f t="shared" si="11"/>
        <v>83.428892820829617</v>
      </c>
      <c r="R176" s="66">
        <f>'Final Temp'!$D$13+(('Final Temp'!$I$17-'Final Temp'!$D$13)*(1-EXP(-L176/'Final Temp'!$I$9)))</f>
        <v>110.33723937082839</v>
      </c>
      <c r="S176" s="66">
        <f>IF('Final Temp'!$D$17&gt;='Final Temp'!$I$13,Calcs!R176,"")</f>
        <v>110.33723937082839</v>
      </c>
    </row>
    <row r="177" spans="2:19" x14ac:dyDescent="0.25">
      <c r="B177" s="65">
        <f t="shared" si="9"/>
        <v>316.80000000000103</v>
      </c>
      <c r="C177" s="66">
        <f>'Final Temp'!$D$13+(('Final Temp'!$D$17-'Final Temp'!$D$13)*(1-EXP(-B177/'Final Temp'!$D$9)))</f>
        <v>98.521708831841977</v>
      </c>
      <c r="D177" s="65">
        <f>IF(C177&gt;'Final Temp'!$I$13,D176+A$2,0)</f>
        <v>162.00000000000006</v>
      </c>
      <c r="E177" s="66">
        <f>IF(D177&gt;0,'Final Temp'!$I$13+(('Final Temp'!I$17-'Final Temp'!$I$13)*(1-EXP(-D177/'Final Temp'!I$9))),C177)</f>
        <v>118.89758962170728</v>
      </c>
      <c r="F177" s="66">
        <f>IF(D177=0,E177,'Final Temp'!$I$13)</f>
        <v>75</v>
      </c>
      <c r="G177" s="66">
        <f t="shared" si="8"/>
        <v>118.89758962170728</v>
      </c>
      <c r="H177" s="66">
        <f>'Final Temp'!D$13+(('Final Temp'!I$17-'Final Temp'!D$13)*(1-EXP(-B177/'Final Temp'!I$9)))</f>
        <v>128.9196841637667</v>
      </c>
      <c r="I177" s="66">
        <f>IF('Final Temp'!$D$17&gt;='Final Temp'!$I$13,Calcs!H177,"")</f>
        <v>128.9196841637667</v>
      </c>
      <c r="L177" s="65">
        <f t="shared" si="10"/>
        <v>176</v>
      </c>
      <c r="M177" s="66">
        <f>'Final Temp'!$D$13+(('Final Temp'!$D$17-'Final Temp'!$D$13)*(1-EXP(-L177/'Final Temp'!$D$9)))</f>
        <v>78.669253151750496</v>
      </c>
      <c r="N177" s="65">
        <f>IF(M177&gt;'Final Temp'!$I$13,N176+K$2,0)</f>
        <v>21</v>
      </c>
      <c r="O177" s="66">
        <f>IF(N177&gt;0,'Final Temp'!$I$13+(('Final Temp'!$I$17-'Final Temp'!$I$13)*(1-EXP(-N177/'Final Temp'!$I$9))),M177)</f>
        <v>83.820386804361348</v>
      </c>
      <c r="P177" s="66">
        <f>IF(N177=0,O177,'Final Temp'!$I$13)</f>
        <v>75</v>
      </c>
      <c r="Q177" s="66">
        <f t="shared" si="11"/>
        <v>83.820386804361348</v>
      </c>
      <c r="R177" s="66">
        <f>'Final Temp'!$D$13+(('Final Temp'!$I$17-'Final Temp'!$D$13)*(1-EXP(-L177/'Final Temp'!$I$9)))</f>
        <v>110.54251716898928</v>
      </c>
      <c r="S177" s="66">
        <f>IF('Final Temp'!$D$17&gt;='Final Temp'!$I$13,Calcs!R177,"")</f>
        <v>110.54251716898928</v>
      </c>
    </row>
    <row r="178" spans="2:19" x14ac:dyDescent="0.25">
      <c r="B178" s="65">
        <f t="shared" si="9"/>
        <v>318.60000000000105</v>
      </c>
      <c r="C178" s="66">
        <f>'Final Temp'!$D$13+(('Final Temp'!$D$17-'Final Temp'!$D$13)*(1-EXP(-B178/'Final Temp'!$D$9)))</f>
        <v>98.728582672095143</v>
      </c>
      <c r="D178" s="65">
        <f>IF(C178&gt;'Final Temp'!$I$13,D177+A$2,0)</f>
        <v>163.80000000000007</v>
      </c>
      <c r="E178" s="66">
        <f>IF(D178&gt;0,'Final Temp'!$I$13+(('Final Temp'!I$17-'Final Temp'!$I$13)*(1-EXP(-D178/'Final Temp'!I$9))),C178)</f>
        <v>119.15972797348641</v>
      </c>
      <c r="F178" s="66">
        <f>IF(D178=0,E178,'Final Temp'!$I$13)</f>
        <v>75</v>
      </c>
      <c r="G178" s="66">
        <f t="shared" si="8"/>
        <v>119.15972797348641</v>
      </c>
      <c r="H178" s="66">
        <f>'Final Temp'!D$13+(('Final Temp'!I$17-'Final Temp'!D$13)*(1-EXP(-B178/'Final Temp'!I$9)))</f>
        <v>129.0573260576752</v>
      </c>
      <c r="I178" s="66">
        <f>IF('Final Temp'!$D$17&gt;='Final Temp'!$I$13,Calcs!H178,"")</f>
        <v>129.0573260576752</v>
      </c>
      <c r="L178" s="65">
        <f t="shared" si="10"/>
        <v>177</v>
      </c>
      <c r="M178" s="66">
        <f>'Final Temp'!$D$13+(('Final Temp'!$D$17-'Final Temp'!$D$13)*(1-EXP(-L178/'Final Temp'!$D$9)))</f>
        <v>78.8393799408408</v>
      </c>
      <c r="N178" s="65">
        <f>IF(M178&gt;'Final Temp'!$I$13,N177+K$2,0)</f>
        <v>22</v>
      </c>
      <c r="O178" s="66">
        <f>IF(N178&gt;0,'Final Temp'!$I$13+(('Final Temp'!$I$17-'Final Temp'!$I$13)*(1-EXP(-N178/'Final Temp'!$I$9))),M178)</f>
        <v>84.209171497819312</v>
      </c>
      <c r="P178" s="66">
        <f>IF(N178=0,O178,'Final Temp'!$I$13)</f>
        <v>75</v>
      </c>
      <c r="Q178" s="66">
        <f t="shared" si="11"/>
        <v>84.209171497819312</v>
      </c>
      <c r="R178" s="66">
        <f>'Final Temp'!$D$13+(('Final Temp'!$I$17-'Final Temp'!$D$13)*(1-EXP(-L178/'Final Temp'!$I$9)))</f>
        <v>110.74637436523972</v>
      </c>
      <c r="S178" s="66">
        <f>IF('Final Temp'!$D$17&gt;='Final Temp'!$I$13,Calcs!R178,"")</f>
        <v>110.74637436523972</v>
      </c>
    </row>
    <row r="179" spans="2:19" x14ac:dyDescent="0.25">
      <c r="B179" s="65">
        <f t="shared" si="9"/>
        <v>320.40000000000106</v>
      </c>
      <c r="C179" s="66">
        <f>'Final Temp'!$D$13+(('Final Temp'!$D$17-'Final Temp'!$D$13)*(1-EXP(-B179/'Final Temp'!$D$9)))</f>
        <v>98.934424724765577</v>
      </c>
      <c r="D179" s="65">
        <f>IF(C179&gt;'Final Temp'!$I$13,D178+A$2,0)</f>
        <v>165.60000000000008</v>
      </c>
      <c r="E179" s="66">
        <f>IF(D179&gt;0,'Final Temp'!$I$13+(('Final Temp'!I$17-'Final Temp'!$I$13)*(1-EXP(-D179/'Final Temp'!I$9))),C179)</f>
        <v>119.41860999036155</v>
      </c>
      <c r="F179" s="66">
        <f>IF(D179=0,E179,'Final Temp'!$I$13)</f>
        <v>75</v>
      </c>
      <c r="G179" s="66">
        <f t="shared" si="8"/>
        <v>119.41860999036155</v>
      </c>
      <c r="H179" s="66">
        <f>'Final Temp'!D$13+(('Final Temp'!I$17-'Final Temp'!D$13)*(1-EXP(-B179/'Final Temp'!I$9)))</f>
        <v>129.19325813651716</v>
      </c>
      <c r="I179" s="66">
        <f>IF('Final Temp'!$D$17&gt;='Final Temp'!$I$13,Calcs!H179,"")</f>
        <v>129.19325813651716</v>
      </c>
      <c r="L179" s="65">
        <f t="shared" si="10"/>
        <v>178</v>
      </c>
      <c r="M179" s="66">
        <f>'Final Temp'!$D$13+(('Final Temp'!$D$17-'Final Temp'!$D$13)*(1-EXP(-L179/'Final Temp'!$D$9)))</f>
        <v>79.009034811263007</v>
      </c>
      <c r="N179" s="65">
        <f>IF(M179&gt;'Final Temp'!$I$13,N178+K$2,0)</f>
        <v>23</v>
      </c>
      <c r="O179" s="66">
        <f>IF(N179&gt;0,'Final Temp'!$I$13+(('Final Temp'!$I$17-'Final Temp'!$I$13)*(1-EXP(-N179/'Final Temp'!$I$9))),M179)</f>
        <v>84.595265650540725</v>
      </c>
      <c r="P179" s="66">
        <f>IF(N179=0,O179,'Final Temp'!$I$13)</f>
        <v>75</v>
      </c>
      <c r="Q179" s="66">
        <f t="shared" si="11"/>
        <v>84.595265650540725</v>
      </c>
      <c r="R179" s="66">
        <f>'Final Temp'!$D$13+(('Final Temp'!$I$17-'Final Temp'!$D$13)*(1-EXP(-L179/'Final Temp'!$I$9)))</f>
        <v>110.94882079069549</v>
      </c>
      <c r="S179" s="66">
        <f>IF('Final Temp'!$D$17&gt;='Final Temp'!$I$13,Calcs!R179,"")</f>
        <v>110.94882079069549</v>
      </c>
    </row>
    <row r="180" spans="2:19" x14ac:dyDescent="0.25">
      <c r="B180" s="65">
        <f t="shared" si="9"/>
        <v>322.20000000000107</v>
      </c>
      <c r="C180" s="66">
        <f>'Final Temp'!$D$13+(('Final Temp'!$D$17-'Final Temp'!$D$13)*(1-EXP(-B180/'Final Temp'!$D$9)))</f>
        <v>99.139240135915273</v>
      </c>
      <c r="D180" s="65">
        <f>IF(C180&gt;'Final Temp'!$I$13,D179+A$2,0)</f>
        <v>167.40000000000009</v>
      </c>
      <c r="E180" s="66">
        <f>IF(D180&gt;0,'Final Temp'!$I$13+(('Final Temp'!I$17-'Final Temp'!$I$13)*(1-EXP(-D180/'Final Temp'!I$9))),C180)</f>
        <v>119.67427612317451</v>
      </c>
      <c r="F180" s="66">
        <f>IF(D180=0,E180,'Final Temp'!$I$13)</f>
        <v>75</v>
      </c>
      <c r="G180" s="66">
        <f t="shared" si="8"/>
        <v>119.67427612317451</v>
      </c>
      <c r="H180" s="66">
        <f>'Final Temp'!D$13+(('Final Temp'!I$17-'Final Temp'!D$13)*(1-EXP(-B180/'Final Temp'!I$9)))</f>
        <v>129.32750163995647</v>
      </c>
      <c r="I180" s="66">
        <f>IF('Final Temp'!$D$17&gt;='Final Temp'!$I$13,Calcs!H180,"")</f>
        <v>129.32750163995647</v>
      </c>
      <c r="L180" s="65">
        <f t="shared" si="10"/>
        <v>179</v>
      </c>
      <c r="M180" s="66">
        <f>'Final Temp'!$D$13+(('Final Temp'!$D$17-'Final Temp'!$D$13)*(1-EXP(-L180/'Final Temp'!$D$9)))</f>
        <v>79.178219072083309</v>
      </c>
      <c r="N180" s="65">
        <f>IF(M180&gt;'Final Temp'!$I$13,N179+K$2,0)</f>
        <v>24</v>
      </c>
      <c r="O180" s="66">
        <f>IF(N180&gt;0,'Final Temp'!$I$13+(('Final Temp'!$I$17-'Final Temp'!$I$13)*(1-EXP(-N180/'Final Temp'!$I$9))),M180)</f>
        <v>84.97868788211008</v>
      </c>
      <c r="P180" s="66">
        <f>IF(N180=0,O180,'Final Temp'!$I$13)</f>
        <v>75</v>
      </c>
      <c r="Q180" s="66">
        <f t="shared" si="11"/>
        <v>84.97868788211008</v>
      </c>
      <c r="R180" s="66">
        <f>'Final Temp'!$D$13+(('Final Temp'!$I$17-'Final Temp'!$D$13)*(1-EXP(-L180/'Final Temp'!$I$9)))</f>
        <v>111.14986620843715</v>
      </c>
      <c r="S180" s="66">
        <f>IF('Final Temp'!$D$17&gt;='Final Temp'!$I$13,Calcs!R180,"")</f>
        <v>111.14986620843715</v>
      </c>
    </row>
    <row r="181" spans="2:19" x14ac:dyDescent="0.25">
      <c r="B181" s="65">
        <f t="shared" si="9"/>
        <v>324.00000000000108</v>
      </c>
      <c r="C181" s="66">
        <f>'Final Temp'!$D$13+(('Final Temp'!$D$17-'Final Temp'!$D$13)*(1-EXP(-B181/'Final Temp'!$D$9)))</f>
        <v>99.343034025940213</v>
      </c>
      <c r="D181" s="65">
        <f>IF(C181&gt;'Final Temp'!$I$13,D180+A$2,0)</f>
        <v>169.2000000000001</v>
      </c>
      <c r="E181" s="66">
        <f>IF(D181&gt;0,'Final Temp'!$I$13+(('Final Temp'!I$17-'Final Temp'!$I$13)*(1-EXP(-D181/'Final Temp'!I$9))),C181)</f>
        <v>119.92676632027872</v>
      </c>
      <c r="F181" s="66">
        <f>IF(D181=0,E181,'Final Temp'!$I$13)</f>
        <v>75</v>
      </c>
      <c r="G181" s="66">
        <f t="shared" si="8"/>
        <v>119.92676632027872</v>
      </c>
      <c r="H181" s="66">
        <f>'Final Temp'!D$13+(('Final Temp'!I$17-'Final Temp'!D$13)*(1-EXP(-B181/'Final Temp'!I$9)))</f>
        <v>129.46007754381364</v>
      </c>
      <c r="I181" s="66">
        <f>IF('Final Temp'!$D$17&gt;='Final Temp'!$I$13,Calcs!H181,"")</f>
        <v>129.46007754381364</v>
      </c>
      <c r="J181" s="67"/>
      <c r="L181" s="65">
        <f t="shared" si="10"/>
        <v>180</v>
      </c>
      <c r="M181" s="66">
        <f>'Final Temp'!$D$13+(('Final Temp'!$D$17-'Final Temp'!$D$13)*(1-EXP(-L181/'Final Temp'!$D$9)))</f>
        <v>79.346934028736655</v>
      </c>
      <c r="N181" s="65">
        <f>IF(M181&gt;'Final Temp'!$I$13,N180+K$2,0)</f>
        <v>25</v>
      </c>
      <c r="O181" s="66">
        <f>IF(N181&gt;0,'Final Temp'!$I$13+(('Final Temp'!$I$17-'Final Temp'!$I$13)*(1-EXP(-N181/'Final Temp'!$I$9))),M181)</f>
        <v>85.35945668325715</v>
      </c>
      <c r="P181" s="66">
        <f>IF(N181=0,O181,'Final Temp'!$I$13)</f>
        <v>75</v>
      </c>
      <c r="Q181" s="66">
        <f t="shared" si="11"/>
        <v>85.35945668325715</v>
      </c>
      <c r="R181" s="66">
        <f>'Final Temp'!$D$13+(('Final Temp'!$I$17-'Final Temp'!$D$13)*(1-EXP(-L181/'Final Temp'!$I$9)))</f>
        <v>111.34952031398099</v>
      </c>
      <c r="S181" s="66">
        <f>IF('Final Temp'!$D$17&gt;='Final Temp'!$I$13,Calcs!R181,"")</f>
        <v>111.34952031398099</v>
      </c>
    </row>
    <row r="182" spans="2:19" x14ac:dyDescent="0.25">
      <c r="B182" s="65">
        <f t="shared" si="9"/>
        <v>325.80000000000109</v>
      </c>
      <c r="C182" s="66">
        <f>'Final Temp'!$D$13+(('Final Temp'!$D$17-'Final Temp'!$D$13)*(1-EXP(-B182/'Final Temp'!$D$9)))</f>
        <v>99.545811489698238</v>
      </c>
      <c r="D182" s="65">
        <f>IF(C182&gt;'Final Temp'!$I$13,D181+A$2,0)</f>
        <v>171.00000000000011</v>
      </c>
      <c r="E182" s="66">
        <f>IF(D182&gt;0,'Final Temp'!$I$13+(('Final Temp'!I$17-'Final Temp'!$I$13)*(1-EXP(-D182/'Final Temp'!I$9))),C182)</f>
        <v>120.17612003378116</v>
      </c>
      <c r="F182" s="66">
        <f>IF(D182=0,E182,'Final Temp'!$I$13)</f>
        <v>75</v>
      </c>
      <c r="G182" s="66">
        <f t="shared" si="8"/>
        <v>120.17612003378116</v>
      </c>
      <c r="H182" s="66">
        <f>'Final Temp'!D$13+(('Final Temp'!I$17-'Final Temp'!D$13)*(1-EXP(-B182/'Final Temp'!I$9)))</f>
        <v>129.5910065633434</v>
      </c>
      <c r="I182" s="66">
        <f>IF('Final Temp'!$D$17&gt;='Final Temp'!$I$13,Calcs!H182,"")</f>
        <v>129.5910065633434</v>
      </c>
      <c r="L182" s="65">
        <f t="shared" si="10"/>
        <v>181</v>
      </c>
      <c r="M182" s="66">
        <f>'Final Temp'!$D$13+(('Final Temp'!$D$17-'Final Temp'!$D$13)*(1-EXP(-L182/'Final Temp'!$D$9)))</f>
        <v>79.515180983036828</v>
      </c>
      <c r="N182" s="65">
        <f>IF(M182&gt;'Final Temp'!$I$13,N181+K$2,0)</f>
        <v>26</v>
      </c>
      <c r="O182" s="66">
        <f>IF(N182&gt;0,'Final Temp'!$I$13+(('Final Temp'!$I$17-'Final Temp'!$I$13)*(1-EXP(-N182/'Final Temp'!$I$9))),M182)</f>
        <v>85.737590416748688</v>
      </c>
      <c r="P182" s="66">
        <f>IF(N182=0,O182,'Final Temp'!$I$13)</f>
        <v>75</v>
      </c>
      <c r="Q182" s="66">
        <f t="shared" si="11"/>
        <v>85.737590416748688</v>
      </c>
      <c r="R182" s="66">
        <f>'Final Temp'!$D$13+(('Final Temp'!$I$17-'Final Temp'!$D$13)*(1-EXP(-L182/'Final Temp'!$I$9)))</f>
        <v>111.54779273574657</v>
      </c>
      <c r="S182" s="66">
        <f>IF('Final Temp'!$D$17&gt;='Final Temp'!$I$13,Calcs!R182,"")</f>
        <v>111.54779273574657</v>
      </c>
    </row>
    <row r="183" spans="2:19" x14ac:dyDescent="0.25">
      <c r="B183" s="65">
        <f t="shared" si="9"/>
        <v>327.6000000000011</v>
      </c>
      <c r="C183" s="66">
        <f>'Final Temp'!$D$13+(('Final Temp'!$D$17-'Final Temp'!$D$13)*(1-EXP(-B183/'Final Temp'!$D$9)))</f>
        <v>99.747577596636518</v>
      </c>
      <c r="D183" s="65">
        <f>IF(C183&gt;'Final Temp'!$I$13,D182+A$2,0)</f>
        <v>172.80000000000013</v>
      </c>
      <c r="E183" s="66">
        <f>IF(D183&gt;0,'Final Temp'!$I$13+(('Final Temp'!I$17-'Final Temp'!$I$13)*(1-EXP(-D183/'Final Temp'!I$9))),C183)</f>
        <v>120.42237622570687</v>
      </c>
      <c r="F183" s="66">
        <f>IF(D183=0,E183,'Final Temp'!$I$13)</f>
        <v>75</v>
      </c>
      <c r="G183" s="66">
        <f t="shared" si="8"/>
        <v>120.42237622570687</v>
      </c>
      <c r="H183" s="66">
        <f>'Final Temp'!D$13+(('Final Temp'!I$17-'Final Temp'!D$13)*(1-EXP(-B183/'Final Temp'!I$9)))</f>
        <v>129.72030915647144</v>
      </c>
      <c r="I183" s="66">
        <f>IF('Final Temp'!$D$17&gt;='Final Temp'!$I$13,Calcs!H183,"")</f>
        <v>129.72030915647144</v>
      </c>
      <c r="L183" s="65">
        <f t="shared" si="10"/>
        <v>182</v>
      </c>
      <c r="M183" s="66">
        <f>'Final Temp'!$D$13+(('Final Temp'!$D$17-'Final Temp'!$D$13)*(1-EXP(-L183/'Final Temp'!$D$9)))</f>
        <v>79.682961233186475</v>
      </c>
      <c r="N183" s="65">
        <f>IF(M183&gt;'Final Temp'!$I$13,N182+K$2,0)</f>
        <v>27</v>
      </c>
      <c r="O183" s="66">
        <f>IF(N183&gt;0,'Final Temp'!$I$13+(('Final Temp'!$I$17-'Final Temp'!$I$13)*(1-EXP(-N183/'Final Temp'!$I$9))),M183)</f>
        <v>86.113107318273975</v>
      </c>
      <c r="P183" s="66">
        <f>IF(N183=0,O183,'Final Temp'!$I$13)</f>
        <v>75</v>
      </c>
      <c r="Q183" s="66">
        <f t="shared" si="11"/>
        <v>86.113107318273975</v>
      </c>
      <c r="R183" s="66">
        <f>'Final Temp'!$D$13+(('Final Temp'!$I$17-'Final Temp'!$D$13)*(1-EXP(-L183/'Final Temp'!$I$9)))</f>
        <v>111.74469303552104</v>
      </c>
      <c r="S183" s="66">
        <f>IF('Final Temp'!$D$17&gt;='Final Temp'!$I$13,Calcs!R183,"")</f>
        <v>111.74469303552104</v>
      </c>
    </row>
    <row r="184" spans="2:19" x14ac:dyDescent="0.25">
      <c r="B184" s="65">
        <f t="shared" si="9"/>
        <v>329.40000000000111</v>
      </c>
      <c r="C184" s="66">
        <f>'Final Temp'!$D$13+(('Final Temp'!$D$17-'Final Temp'!$D$13)*(1-EXP(-B184/'Final Temp'!$D$9)))</f>
        <v>99.948337390918255</v>
      </c>
      <c r="D184" s="65">
        <f>IF(C184&gt;'Final Temp'!$I$13,D183+A$2,0)</f>
        <v>174.60000000000014</v>
      </c>
      <c r="E184" s="66">
        <f>IF(D184&gt;0,'Final Temp'!$I$13+(('Final Temp'!I$17-'Final Temp'!$I$13)*(1-EXP(-D184/'Final Temp'!I$9))),C184)</f>
        <v>120.66557337408688</v>
      </c>
      <c r="F184" s="66">
        <f>IF(D184=0,E184,'Final Temp'!$I$13)</f>
        <v>75</v>
      </c>
      <c r="G184" s="66">
        <f t="shared" si="8"/>
        <v>120.66557337408688</v>
      </c>
      <c r="H184" s="66">
        <f>'Final Temp'!D$13+(('Final Temp'!I$17-'Final Temp'!D$13)*(1-EXP(-B184/'Final Temp'!I$9)))</f>
        <v>129.84800552699096</v>
      </c>
      <c r="I184" s="66">
        <f>IF('Final Temp'!$D$17&gt;='Final Temp'!$I$13,Calcs!H184,"")</f>
        <v>129.84800552699096</v>
      </c>
      <c r="L184" s="65">
        <f t="shared" si="10"/>
        <v>183</v>
      </c>
      <c r="M184" s="66">
        <f>'Final Temp'!$D$13+(('Final Temp'!$D$17-'Final Temp'!$D$13)*(1-EXP(-L184/'Final Temp'!$D$9)))</f>
        <v>79.850276073787114</v>
      </c>
      <c r="N184" s="65">
        <f>IF(M184&gt;'Final Temp'!$I$13,N183+K$2,0)</f>
        <v>28</v>
      </c>
      <c r="O184" s="66">
        <f>IF(N184&gt;0,'Final Temp'!$I$13+(('Final Temp'!$I$17-'Final Temp'!$I$13)*(1-EXP(-N184/'Final Temp'!$I$9))),M184)</f>
        <v>86.486025497324277</v>
      </c>
      <c r="P184" s="66">
        <f>IF(N184=0,O184,'Final Temp'!$I$13)</f>
        <v>75</v>
      </c>
      <c r="Q184" s="66">
        <f t="shared" si="11"/>
        <v>86.486025497324277</v>
      </c>
      <c r="R184" s="66">
        <f>'Final Temp'!$D$13+(('Final Temp'!$I$17-'Final Temp'!$D$13)*(1-EXP(-L184/'Final Temp'!$I$9)))</f>
        <v>111.94023070892031</v>
      </c>
      <c r="S184" s="66">
        <f>IF('Final Temp'!$D$17&gt;='Final Temp'!$I$13,Calcs!R184,"")</f>
        <v>111.94023070892031</v>
      </c>
    </row>
    <row r="185" spans="2:19" x14ac:dyDescent="0.25">
      <c r="B185" s="65">
        <f t="shared" si="9"/>
        <v>331.20000000000113</v>
      </c>
      <c r="C185" s="66">
        <f>'Final Temp'!$D$13+(('Final Temp'!$D$17-'Final Temp'!$D$13)*(1-EXP(-B185/'Final Temp'!$D$9)))</f>
        <v>100.14809589154871</v>
      </c>
      <c r="D185" s="65">
        <f>IF(C185&gt;'Final Temp'!$I$13,D184+A$2,0)</f>
        <v>176.40000000000015</v>
      </c>
      <c r="E185" s="66">
        <f>IF(D185&gt;0,'Final Temp'!$I$13+(('Final Temp'!I$17-'Final Temp'!$I$13)*(1-EXP(-D185/'Final Temp'!I$9))),C185)</f>
        <v>120.90574947897039</v>
      </c>
      <c r="F185" s="66">
        <f>IF(D185=0,E185,'Final Temp'!$I$13)</f>
        <v>75</v>
      </c>
      <c r="G185" s="66">
        <f t="shared" si="8"/>
        <v>120.90574947897039</v>
      </c>
      <c r="H185" s="66">
        <f>'Final Temp'!D$13+(('Final Temp'!I$17-'Final Temp'!D$13)*(1-EXP(-B185/'Final Temp'!I$9)))</f>
        <v>129.9741156277197</v>
      </c>
      <c r="I185" s="66">
        <f>IF('Final Temp'!$D$17&gt;='Final Temp'!$I$13,Calcs!H185,"")</f>
        <v>129.9741156277197</v>
      </c>
      <c r="L185" s="65">
        <f t="shared" si="10"/>
        <v>184</v>
      </c>
      <c r="M185" s="66">
        <f>'Final Temp'!$D$13+(('Final Temp'!$D$17-'Final Temp'!$D$13)*(1-EXP(-L185/'Final Temp'!$D$9)))</f>
        <v>80.017126795849151</v>
      </c>
      <c r="N185" s="65">
        <f>IF(M185&gt;'Final Temp'!$I$13,N184+K$2,0)</f>
        <v>29</v>
      </c>
      <c r="O185" s="66">
        <f>IF(N185&gt;0,'Final Temp'!$I$13+(('Final Temp'!$I$17-'Final Temp'!$I$13)*(1-EXP(-N185/'Final Temp'!$I$9))),M185)</f>
        <v>86.856362938066141</v>
      </c>
      <c r="P185" s="66">
        <f>IF(N185=0,O185,'Final Temp'!$I$13)</f>
        <v>75</v>
      </c>
      <c r="Q185" s="66">
        <f t="shared" si="11"/>
        <v>86.856362938066141</v>
      </c>
      <c r="R185" s="66">
        <f>'Final Temp'!$D$13+(('Final Temp'!$I$17-'Final Temp'!$D$13)*(1-EXP(-L185/'Final Temp'!$I$9)))</f>
        <v>112.1344151858469</v>
      </c>
      <c r="S185" s="66">
        <f>IF('Final Temp'!$D$17&gt;='Final Temp'!$I$13,Calcs!R185,"")</f>
        <v>112.1344151858469</v>
      </c>
    </row>
    <row r="186" spans="2:19" x14ac:dyDescent="0.25">
      <c r="B186" s="65">
        <f t="shared" si="9"/>
        <v>333.00000000000114</v>
      </c>
      <c r="C186" s="66">
        <f>'Final Temp'!$D$13+(('Final Temp'!$D$17-'Final Temp'!$D$13)*(1-EXP(-B186/'Final Temp'!$D$9)))</f>
        <v>100.34685809250084</v>
      </c>
      <c r="D186" s="65">
        <f>IF(C186&gt;'Final Temp'!$I$13,D185+A$2,0)</f>
        <v>178.20000000000016</v>
      </c>
      <c r="E186" s="66">
        <f>IF(D186&gt;0,'Final Temp'!$I$13+(('Final Temp'!I$17-'Final Temp'!$I$13)*(1-EXP(-D186/'Final Temp'!I$9))),C186)</f>
        <v>121.14294206836243</v>
      </c>
      <c r="F186" s="66">
        <f>IF(D186=0,E186,'Final Temp'!$I$13)</f>
        <v>75</v>
      </c>
      <c r="G186" s="66">
        <f t="shared" si="8"/>
        <v>121.14294206836243</v>
      </c>
      <c r="H186" s="66">
        <f>'Final Temp'!D$13+(('Final Temp'!I$17-'Final Temp'!D$13)*(1-EXP(-B186/'Final Temp'!I$9)))</f>
        <v>130.09865916361744</v>
      </c>
      <c r="I186" s="66">
        <f>IF('Final Temp'!$D$17&gt;='Final Temp'!$I$13,Calcs!H186,"")</f>
        <v>130.09865916361744</v>
      </c>
      <c r="L186" s="65">
        <f t="shared" si="10"/>
        <v>185</v>
      </c>
      <c r="M186" s="66">
        <f>'Final Temp'!$D$13+(('Final Temp'!$D$17-'Final Temp'!$D$13)*(1-EXP(-L186/'Final Temp'!$D$9)))</f>
        <v>80.183514686801828</v>
      </c>
      <c r="N186" s="65">
        <f>IF(M186&gt;'Final Temp'!$I$13,N185+K$2,0)</f>
        <v>30</v>
      </c>
      <c r="O186" s="66">
        <f>IF(N186&gt;0,'Final Temp'!$I$13+(('Final Temp'!$I$17-'Final Temp'!$I$13)*(1-EXP(-N186/'Final Temp'!$I$9))),M186)</f>
        <v>87.224137500208727</v>
      </c>
      <c r="P186" s="66">
        <f>IF(N186=0,O186,'Final Temp'!$I$13)</f>
        <v>75</v>
      </c>
      <c r="Q186" s="66">
        <f t="shared" si="11"/>
        <v>87.224137500208727</v>
      </c>
      <c r="R186" s="66">
        <f>'Final Temp'!$D$13+(('Final Temp'!$I$17-'Final Temp'!$D$13)*(1-EXP(-L186/'Final Temp'!$I$9)))</f>
        <v>112.32725583094482</v>
      </c>
      <c r="S186" s="66">
        <f>IF('Final Temp'!$D$17&gt;='Final Temp'!$I$13,Calcs!R186,"")</f>
        <v>112.32725583094482</v>
      </c>
    </row>
    <row r="187" spans="2:19" x14ac:dyDescent="0.25">
      <c r="B187" s="65">
        <f t="shared" si="9"/>
        <v>334.80000000000115</v>
      </c>
      <c r="C187" s="66">
        <f>'Final Temp'!$D$13+(('Final Temp'!$D$17-'Final Temp'!$D$13)*(1-EXP(-B187/'Final Temp'!$D$9)))</f>
        <v>100.54462896284001</v>
      </c>
      <c r="D187" s="65">
        <f>IF(C187&gt;'Final Temp'!$I$13,D186+A$2,0)</f>
        <v>180.00000000000017</v>
      </c>
      <c r="E187" s="66">
        <f>IF(D187&gt;0,'Final Temp'!$I$13+(('Final Temp'!I$17-'Final Temp'!$I$13)*(1-EXP(-D187/'Final Temp'!I$9))),C187)</f>
        <v>121.37718820408767</v>
      </c>
      <c r="F187" s="66">
        <f>IF(D187=0,E187,'Final Temp'!$I$13)</f>
        <v>75</v>
      </c>
      <c r="G187" s="66">
        <f t="shared" si="8"/>
        <v>121.37718820408767</v>
      </c>
      <c r="H187" s="66">
        <f>'Final Temp'!D$13+(('Final Temp'!I$17-'Final Temp'!D$13)*(1-EXP(-B187/'Final Temp'!I$9)))</f>
        <v>130.22165559486507</v>
      </c>
      <c r="I187" s="66">
        <f>IF('Final Temp'!$D$17&gt;='Final Temp'!$I$13,Calcs!H187,"")</f>
        <v>130.22165559486507</v>
      </c>
      <c r="L187" s="65">
        <f t="shared" si="10"/>
        <v>186</v>
      </c>
      <c r="M187" s="66">
        <f>'Final Temp'!$D$13+(('Final Temp'!$D$17-'Final Temp'!$D$13)*(1-EXP(-L187/'Final Temp'!$D$9)))</f>
        <v>80.349441030503158</v>
      </c>
      <c r="N187" s="65">
        <f>IF(M187&gt;'Final Temp'!$I$13,N186+K$2,0)</f>
        <v>31</v>
      </c>
      <c r="O187" s="66">
        <f>IF(N187&gt;0,'Final Temp'!$I$13+(('Final Temp'!$I$17-'Final Temp'!$I$13)*(1-EXP(-N187/'Final Temp'!$I$9))),M187)</f>
        <v>87.589366919865085</v>
      </c>
      <c r="P187" s="66">
        <f>IF(N187=0,O187,'Final Temp'!$I$13)</f>
        <v>75</v>
      </c>
      <c r="Q187" s="66">
        <f t="shared" si="11"/>
        <v>87.589366919865085</v>
      </c>
      <c r="R187" s="66">
        <f>'Final Temp'!$D$13+(('Final Temp'!$I$17-'Final Temp'!$D$13)*(1-EXP(-L187/'Final Temp'!$I$9)))</f>
        <v>112.51876194405104</v>
      </c>
      <c r="S187" s="66">
        <f>IF('Final Temp'!$D$17&gt;='Final Temp'!$I$13,Calcs!R187,"")</f>
        <v>112.51876194405104</v>
      </c>
    </row>
    <row r="188" spans="2:19" x14ac:dyDescent="0.25">
      <c r="B188" s="65">
        <f t="shared" si="9"/>
        <v>336.60000000000116</v>
      </c>
      <c r="C188" s="66">
        <f>'Final Temp'!$D$13+(('Final Temp'!$D$17-'Final Temp'!$D$13)*(1-EXP(-B188/'Final Temp'!$D$9)))</f>
        <v>100.7414134468483</v>
      </c>
      <c r="D188" s="65">
        <f>IF(C188&gt;'Final Temp'!$I$13,D187+A$2,0)</f>
        <v>181.80000000000018</v>
      </c>
      <c r="E188" s="66">
        <f>IF(D188&gt;0,'Final Temp'!$I$13+(('Final Temp'!I$17-'Final Temp'!$I$13)*(1-EXP(-D188/'Final Temp'!I$9))),C188)</f>
        <v>121.60852448758139</v>
      </c>
      <c r="F188" s="66">
        <f>IF(D188=0,E188,'Final Temp'!$I$13)</f>
        <v>75</v>
      </c>
      <c r="G188" s="66">
        <f t="shared" si="8"/>
        <v>121.60852448758139</v>
      </c>
      <c r="H188" s="66">
        <f>'Final Temp'!D$13+(('Final Temp'!I$17-'Final Temp'!D$13)*(1-EXP(-B188/'Final Temp'!I$9)))</f>
        <v>130.3431241399052</v>
      </c>
      <c r="I188" s="66">
        <f>IF('Final Temp'!$D$17&gt;='Final Temp'!$I$13,Calcs!H188,"")</f>
        <v>130.3431241399052</v>
      </c>
      <c r="L188" s="65">
        <f t="shared" si="10"/>
        <v>187</v>
      </c>
      <c r="M188" s="66">
        <f>'Final Temp'!$D$13+(('Final Temp'!$D$17-'Final Temp'!$D$13)*(1-EXP(-L188/'Final Temp'!$D$9)))</f>
        <v>80.514907107249826</v>
      </c>
      <c r="N188" s="65">
        <f>IF(M188&gt;'Final Temp'!$I$13,N187+K$2,0)</f>
        <v>32</v>
      </c>
      <c r="O188" s="66">
        <f>IF(N188&gt;0,'Final Temp'!$I$13+(('Final Temp'!$I$17-'Final Temp'!$I$13)*(1-EXP(-N188/'Final Temp'!$I$9))),M188)</f>
        <v>87.952068810407482</v>
      </c>
      <c r="P188" s="66">
        <f>IF(N188=0,O188,'Final Temp'!$I$13)</f>
        <v>75</v>
      </c>
      <c r="Q188" s="66">
        <f t="shared" si="11"/>
        <v>87.952068810407482</v>
      </c>
      <c r="R188" s="66">
        <f>'Final Temp'!$D$13+(('Final Temp'!$I$17-'Final Temp'!$D$13)*(1-EXP(-L188/'Final Temp'!$I$9)))</f>
        <v>112.70894276064408</v>
      </c>
      <c r="S188" s="66">
        <f>IF('Final Temp'!$D$17&gt;='Final Temp'!$I$13,Calcs!R188,"")</f>
        <v>112.70894276064408</v>
      </c>
    </row>
    <row r="189" spans="2:19" x14ac:dyDescent="0.25">
      <c r="B189" s="65">
        <f t="shared" si="9"/>
        <v>338.40000000000117</v>
      </c>
      <c r="C189" s="66">
        <f>'Final Temp'!$D$13+(('Final Temp'!$D$17-'Final Temp'!$D$13)*(1-EXP(-B189/'Final Temp'!$D$9)))</f>
        <v>100.93721646414802</v>
      </c>
      <c r="D189" s="65">
        <f>IF(C189&gt;'Final Temp'!$I$13,D188+A$2,0)</f>
        <v>183.60000000000019</v>
      </c>
      <c r="E189" s="66">
        <f>IF(D189&gt;0,'Final Temp'!$I$13+(('Final Temp'!I$17-'Final Temp'!$I$13)*(1-EXP(-D189/'Final Temp'!I$9))),C189)</f>
        <v>121.83698706560855</v>
      </c>
      <c r="F189" s="66">
        <f>IF(D189=0,E189,'Final Temp'!$I$13)</f>
        <v>75</v>
      </c>
      <c r="G189" s="66">
        <f t="shared" si="8"/>
        <v>121.83698706560855</v>
      </c>
      <c r="H189" s="66">
        <f>'Final Temp'!D$13+(('Final Temp'!I$17-'Final Temp'!D$13)*(1-EXP(-B189/'Final Temp'!I$9)))</f>
        <v>130.46308377844514</v>
      </c>
      <c r="I189" s="66">
        <f>IF('Final Temp'!$D$17&gt;='Final Temp'!$I$13,Calcs!H189,"")</f>
        <v>130.46308377844514</v>
      </c>
      <c r="L189" s="65">
        <f t="shared" si="10"/>
        <v>188</v>
      </c>
      <c r="M189" s="66">
        <f>'Final Temp'!$D$13+(('Final Temp'!$D$17-'Final Temp'!$D$13)*(1-EXP(-L189/'Final Temp'!$D$9)))</f>
        <v>80.679914193787056</v>
      </c>
      <c r="N189" s="65">
        <f>IF(M189&gt;'Final Temp'!$I$13,N188+K$2,0)</f>
        <v>33</v>
      </c>
      <c r="O189" s="66">
        <f>IF(N189&gt;0,'Final Temp'!$I$13+(('Final Temp'!$I$17-'Final Temp'!$I$13)*(1-EXP(-N189/'Final Temp'!$I$9))),M189)</f>
        <v>88.312260663316835</v>
      </c>
      <c r="P189" s="66">
        <f>IF(N189=0,O189,'Final Temp'!$I$13)</f>
        <v>75</v>
      </c>
      <c r="Q189" s="66">
        <f t="shared" si="11"/>
        <v>88.312260663316835</v>
      </c>
      <c r="R189" s="66">
        <f>'Final Temp'!$D$13+(('Final Temp'!$I$17-'Final Temp'!$D$13)*(1-EXP(-L189/'Final Temp'!$I$9)))</f>
        <v>112.89780745228938</v>
      </c>
      <c r="S189" s="66">
        <f>IF('Final Temp'!$D$17&gt;='Final Temp'!$I$13,Calcs!R189,"")</f>
        <v>112.89780745228938</v>
      </c>
    </row>
    <row r="190" spans="2:19" x14ac:dyDescent="0.25">
      <c r="B190" s="65">
        <f t="shared" si="9"/>
        <v>340.20000000000118</v>
      </c>
      <c r="C190" s="66">
        <f>'Final Temp'!$D$13+(('Final Temp'!$D$17-'Final Temp'!$D$13)*(1-EXP(-B190/'Final Temp'!$D$9)))</f>
        <v>101.13204290982483</v>
      </c>
      <c r="D190" s="65">
        <f>IF(C190&gt;'Final Temp'!$I$13,D189+A$2,0)</f>
        <v>185.4000000000002</v>
      </c>
      <c r="E190" s="66">
        <f>IF(D190&gt;0,'Final Temp'!$I$13+(('Final Temp'!I$17-'Final Temp'!$I$13)*(1-EXP(-D190/'Final Temp'!I$9))),C190)</f>
        <v>122.06261163591176</v>
      </c>
      <c r="F190" s="66">
        <f>IF(D190=0,E190,'Final Temp'!$I$13)</f>
        <v>75</v>
      </c>
      <c r="G190" s="66">
        <f t="shared" si="8"/>
        <v>122.06261163591176</v>
      </c>
      <c r="H190" s="66">
        <f>'Final Temp'!D$13+(('Final Temp'!I$17-'Final Temp'!D$13)*(1-EXP(-B190/'Final Temp'!I$9)))</f>
        <v>130.5815532544224</v>
      </c>
      <c r="I190" s="66">
        <f>IF('Final Temp'!$D$17&gt;='Final Temp'!$I$13,Calcs!H190,"")</f>
        <v>130.5815532544224</v>
      </c>
      <c r="L190" s="65">
        <f t="shared" si="10"/>
        <v>189</v>
      </c>
      <c r="M190" s="66">
        <f>'Final Temp'!$D$13+(('Final Temp'!$D$17-'Final Temp'!$D$13)*(1-EXP(-L190/'Final Temp'!$D$9)))</f>
        <v>80.844463563318499</v>
      </c>
      <c r="N190" s="65">
        <f>IF(M190&gt;'Final Temp'!$I$13,N189+K$2,0)</f>
        <v>34</v>
      </c>
      <c r="O190" s="66">
        <f>IF(N190&gt;0,'Final Temp'!$I$13+(('Final Temp'!$I$17-'Final Temp'!$I$13)*(1-EXP(-N190/'Final Temp'!$I$9))),M190)</f>
        <v>88.669959849026213</v>
      </c>
      <c r="P190" s="66">
        <f>IF(N190=0,O190,'Final Temp'!$I$13)</f>
        <v>75</v>
      </c>
      <c r="Q190" s="66">
        <f t="shared" si="11"/>
        <v>88.669959849026213</v>
      </c>
      <c r="R190" s="66">
        <f>'Final Temp'!$D$13+(('Final Temp'!$I$17-'Final Temp'!$D$13)*(1-EXP(-L190/'Final Temp'!$I$9)))</f>
        <v>113.08536512708162</v>
      </c>
      <c r="S190" s="66">
        <f>IF('Final Temp'!$D$17&gt;='Final Temp'!$I$13,Calcs!R190,"")</f>
        <v>113.08536512708162</v>
      </c>
    </row>
    <row r="191" spans="2:19" x14ac:dyDescent="0.25">
      <c r="B191" s="65">
        <f t="shared" si="9"/>
        <v>342.00000000000119</v>
      </c>
      <c r="C191" s="66">
        <f>'Final Temp'!$D$13+(('Final Temp'!$D$17-'Final Temp'!$D$13)*(1-EXP(-B191/'Final Temp'!$D$9)))</f>
        <v>101.32589765455</v>
      </c>
      <c r="D191" s="65">
        <f>IF(C191&gt;'Final Temp'!$I$13,D190+A$2,0)</f>
        <v>187.20000000000022</v>
      </c>
      <c r="E191" s="66">
        <f>IF(D191&gt;0,'Final Temp'!$I$13+(('Final Temp'!I$17-'Final Temp'!$I$13)*(1-EXP(-D191/'Final Temp'!I$9))),C191)</f>
        <v>122.28543345278922</v>
      </c>
      <c r="F191" s="66">
        <f>IF(D191=0,E191,'Final Temp'!$I$13)</f>
        <v>75</v>
      </c>
      <c r="G191" s="66">
        <f t="shared" si="8"/>
        <v>122.28543345278922</v>
      </c>
      <c r="H191" s="66">
        <f>'Final Temp'!D$13+(('Final Temp'!I$17-'Final Temp'!D$13)*(1-EXP(-B191/'Final Temp'!I$9)))</f>
        <v>130.69855107893375</v>
      </c>
      <c r="I191" s="66">
        <f>IF('Final Temp'!$D$17&gt;='Final Temp'!$I$13,Calcs!H191,"")</f>
        <v>130.69855107893375</v>
      </c>
      <c r="J191" s="67"/>
      <c r="L191" s="65">
        <f t="shared" si="10"/>
        <v>190</v>
      </c>
      <c r="M191" s="66">
        <f>'Final Temp'!$D$13+(('Final Temp'!$D$17-'Final Temp'!$D$13)*(1-EXP(-L191/'Final Temp'!$D$9)))</f>
        <v>81.008556485516038</v>
      </c>
      <c r="N191" s="65">
        <f>IF(M191&gt;'Final Temp'!$I$13,N190+K$2,0)</f>
        <v>35</v>
      </c>
      <c r="O191" s="66">
        <f>IF(N191&gt;0,'Final Temp'!$I$13+(('Final Temp'!$I$17-'Final Temp'!$I$13)*(1-EXP(-N191/'Final Temp'!$I$9))),M191)</f>
        <v>89.025183617758586</v>
      </c>
      <c r="P191" s="66">
        <f>IF(N191=0,O191,'Final Temp'!$I$13)</f>
        <v>75</v>
      </c>
      <c r="Q191" s="66">
        <f t="shared" si="11"/>
        <v>89.025183617758586</v>
      </c>
      <c r="R191" s="66">
        <f>'Final Temp'!$D$13+(('Final Temp'!$I$17-'Final Temp'!$D$13)*(1-EXP(-L191/'Final Temp'!$I$9)))</f>
        <v>113.27162483008387</v>
      </c>
      <c r="S191" s="66">
        <f>IF('Final Temp'!$D$17&gt;='Final Temp'!$I$13,Calcs!R191,"")</f>
        <v>113.27162483008387</v>
      </c>
    </row>
    <row r="192" spans="2:19" x14ac:dyDescent="0.25">
      <c r="B192" s="65">
        <f t="shared" si="9"/>
        <v>343.80000000000121</v>
      </c>
      <c r="C192" s="66">
        <f>'Final Temp'!$D$13+(('Final Temp'!$D$17-'Final Temp'!$D$13)*(1-EXP(-B192/'Final Temp'!$D$9)))</f>
        <v>101.51878554470227</v>
      </c>
      <c r="D192" s="65">
        <f>IF(C192&gt;'Final Temp'!$I$13,D191+A$2,0)</f>
        <v>189.00000000000023</v>
      </c>
      <c r="E192" s="66">
        <f>IF(D192&gt;0,'Final Temp'!$I$13+(('Final Temp'!I$17-'Final Temp'!$I$13)*(1-EXP(-D192/'Final Temp'!I$9))),C192)</f>
        <v>122.50548733260308</v>
      </c>
      <c r="F192" s="66">
        <f>IF(D192=0,E192,'Final Temp'!$I$13)</f>
        <v>75</v>
      </c>
      <c r="G192" s="66">
        <f t="shared" si="8"/>
        <v>122.50548733260308</v>
      </c>
      <c r="H192" s="66">
        <f>'Final Temp'!D$13+(('Final Temp'!I$17-'Final Temp'!D$13)*(1-EXP(-B192/'Final Temp'!I$9)))</f>
        <v>130.81409553312719</v>
      </c>
      <c r="I192" s="66">
        <f>IF('Final Temp'!$D$17&gt;='Final Temp'!$I$13,Calcs!H192,"")</f>
        <v>130.81409553312719</v>
      </c>
      <c r="L192" s="65">
        <f t="shared" si="10"/>
        <v>191</v>
      </c>
      <c r="M192" s="66">
        <f>'Final Temp'!$D$13+(('Final Temp'!$D$17-'Final Temp'!$D$13)*(1-EXP(-L192/'Final Temp'!$D$9)))</f>
        <v>81.17219422652957</v>
      </c>
      <c r="N192" s="65">
        <f>IF(M192&gt;'Final Temp'!$I$13,N191+K$2,0)</f>
        <v>36</v>
      </c>
      <c r="O192" s="66">
        <f>IF(N192&gt;0,'Final Temp'!$I$13+(('Final Temp'!$I$17-'Final Temp'!$I$13)*(1-EXP(-N192/'Final Temp'!$I$9))),M192)</f>
        <v>89.377949100358677</v>
      </c>
      <c r="P192" s="66">
        <f>IF(N192=0,O192,'Final Temp'!$I$13)</f>
        <v>75</v>
      </c>
      <c r="Q192" s="66">
        <f t="shared" si="11"/>
        <v>89.377949100358677</v>
      </c>
      <c r="R192" s="66">
        <f>'Final Temp'!$D$13+(('Final Temp'!$I$17-'Final Temp'!$D$13)*(1-EXP(-L192/'Final Temp'!$I$9)))</f>
        <v>113.4565955437639</v>
      </c>
      <c r="S192" s="66">
        <f>IF('Final Temp'!$D$17&gt;='Final Temp'!$I$13,Calcs!R192,"")</f>
        <v>113.4565955437639</v>
      </c>
    </row>
    <row r="193" spans="2:19" x14ac:dyDescent="0.25">
      <c r="B193" s="65">
        <f t="shared" si="9"/>
        <v>345.60000000000122</v>
      </c>
      <c r="C193" s="66">
        <f>'Final Temp'!$D$13+(('Final Temp'!$D$17-'Final Temp'!$D$13)*(1-EXP(-B193/'Final Temp'!$D$9)))</f>
        <v>101.71071140248893</v>
      </c>
      <c r="D193" s="65">
        <f>IF(C193&gt;'Final Temp'!$I$13,D192+A$2,0)</f>
        <v>190.80000000000024</v>
      </c>
      <c r="E193" s="66">
        <f>IF(D193&gt;0,'Final Temp'!$I$13+(('Final Temp'!I$17-'Final Temp'!$I$13)*(1-EXP(-D193/'Final Temp'!I$9))),C193)</f>
        <v>122.7228076592198</v>
      </c>
      <c r="F193" s="66">
        <f>IF(D193=0,E193,'Final Temp'!$I$13)</f>
        <v>75</v>
      </c>
      <c r="G193" s="66">
        <f t="shared" si="8"/>
        <v>122.7228076592198</v>
      </c>
      <c r="H193" s="66">
        <f>'Final Temp'!D$13+(('Final Temp'!I$17-'Final Temp'!D$13)*(1-EXP(-B193/'Final Temp'!I$9)))</f>
        <v>130.92820467105884</v>
      </c>
      <c r="I193" s="66">
        <f>IF('Final Temp'!$D$17&gt;='Final Temp'!$I$13,Calcs!H193,"")</f>
        <v>130.92820467105884</v>
      </c>
      <c r="L193" s="65">
        <f t="shared" si="10"/>
        <v>192</v>
      </c>
      <c r="M193" s="66">
        <f>'Final Temp'!$D$13+(('Final Temp'!$D$17-'Final Temp'!$D$13)*(1-EXP(-L193/'Final Temp'!$D$9)))</f>
        <v>81.335378048996816</v>
      </c>
      <c r="N193" s="65">
        <f>IF(M193&gt;'Final Temp'!$I$13,N192+K$2,0)</f>
        <v>37</v>
      </c>
      <c r="O193" s="66">
        <f>IF(N193&gt;0,'Final Temp'!$I$13+(('Final Temp'!$I$17-'Final Temp'!$I$13)*(1-EXP(-N193/'Final Temp'!$I$9))),M193)</f>
        <v>89.728273309119146</v>
      </c>
      <c r="P193" s="66">
        <f>IF(N193=0,O193,'Final Temp'!$I$13)</f>
        <v>75</v>
      </c>
      <c r="Q193" s="66">
        <f t="shared" si="11"/>
        <v>89.728273309119146</v>
      </c>
      <c r="R193" s="66">
        <f>'Final Temp'!$D$13+(('Final Temp'!$I$17-'Final Temp'!$D$13)*(1-EXP(-L193/'Final Temp'!$I$9)))</f>
        <v>113.64028618842732</v>
      </c>
      <c r="S193" s="66">
        <f>IF('Final Temp'!$D$17&gt;='Final Temp'!$I$13,Calcs!R193,"")</f>
        <v>113.64028618842732</v>
      </c>
    </row>
    <row r="194" spans="2:19" x14ac:dyDescent="0.25">
      <c r="B194" s="65">
        <f t="shared" si="9"/>
        <v>347.40000000000123</v>
      </c>
      <c r="C194" s="66">
        <f>'Final Temp'!$D$13+(('Final Temp'!$D$17-'Final Temp'!$D$13)*(1-EXP(-B194/'Final Temp'!$D$9)))</f>
        <v>101.9016800260664</v>
      </c>
      <c r="D194" s="65">
        <f>IF(C194&gt;'Final Temp'!$I$13,D193+A$2,0)</f>
        <v>192.60000000000025</v>
      </c>
      <c r="E194" s="66">
        <f>IF(D194&gt;0,'Final Temp'!$I$13+(('Final Temp'!I$17-'Final Temp'!$I$13)*(1-EXP(-D194/'Final Temp'!I$9))),C194)</f>
        <v>122.93742838938255</v>
      </c>
      <c r="F194" s="66">
        <f>IF(D194=0,E194,'Final Temp'!$I$13)</f>
        <v>75</v>
      </c>
      <c r="G194" s="66">
        <f t="shared" ref="G194:G201" si="12">IF(E194&gt;F194,E194,F194)</f>
        <v>122.93742838938255</v>
      </c>
      <c r="H194" s="66">
        <f>'Final Temp'!D$13+(('Final Temp'!I$17-'Final Temp'!D$13)*(1-EXP(-B194/'Final Temp'!I$9)))</f>
        <v>131.04089632251362</v>
      </c>
      <c r="I194" s="66">
        <f>IF('Final Temp'!$D$17&gt;='Final Temp'!$I$13,Calcs!H194,"")</f>
        <v>131.04089632251362</v>
      </c>
      <c r="L194" s="65">
        <f t="shared" si="10"/>
        <v>193</v>
      </c>
      <c r="M194" s="66">
        <f>'Final Temp'!$D$13+(('Final Temp'!$D$17-'Final Temp'!$D$13)*(1-EXP(-L194/'Final Temp'!$D$9)))</f>
        <v>81.498109212053009</v>
      </c>
      <c r="N194" s="65">
        <f>IF(M194&gt;'Final Temp'!$I$13,N193+K$2,0)</f>
        <v>38</v>
      </c>
      <c r="O194" s="66">
        <f>IF(N194&gt;0,'Final Temp'!$I$13+(('Final Temp'!$I$17-'Final Temp'!$I$13)*(1-EXP(-N194/'Final Temp'!$I$9))),M194)</f>
        <v>90.076173138600979</v>
      </c>
      <c r="P194" s="66">
        <f>IF(N194=0,O194,'Final Temp'!$I$13)</f>
        <v>75</v>
      </c>
      <c r="Q194" s="66">
        <f t="shared" si="11"/>
        <v>90.076173138600979</v>
      </c>
      <c r="R194" s="66">
        <f>'Final Temp'!$D$13+(('Final Temp'!$I$17-'Final Temp'!$D$13)*(1-EXP(-L194/'Final Temp'!$I$9)))</f>
        <v>113.82270562264776</v>
      </c>
      <c r="S194" s="66">
        <f>IF('Final Temp'!$D$17&gt;='Final Temp'!$I$13,Calcs!R194,"")</f>
        <v>113.82270562264776</v>
      </c>
    </row>
    <row r="195" spans="2:19" x14ac:dyDescent="0.25">
      <c r="B195" s="65">
        <f t="shared" ref="B195:B200" si="13">B194+A$2</f>
        <v>349.20000000000124</v>
      </c>
      <c r="C195" s="66">
        <f>'Final Temp'!$D$13+(('Final Temp'!$D$17-'Final Temp'!$D$13)*(1-EXP(-B195/'Final Temp'!$D$9)))</f>
        <v>102.09169618966024</v>
      </c>
      <c r="D195" s="65">
        <f>IF(C195&gt;'Final Temp'!$I$13,D194+A$2,0)</f>
        <v>194.40000000000026</v>
      </c>
      <c r="E195" s="66">
        <f>IF(D195&gt;0,'Final Temp'!$I$13+(('Final Temp'!I$17-'Final Temp'!$I$13)*(1-EXP(-D195/'Final Temp'!I$9))),C195)</f>
        <v>123.14938305801709</v>
      </c>
      <c r="F195" s="66">
        <f>IF(D195=0,E195,'Final Temp'!$I$13)</f>
        <v>75</v>
      </c>
      <c r="G195" s="66">
        <f t="shared" si="12"/>
        <v>123.14938305801709</v>
      </c>
      <c r="H195" s="66">
        <f>'Final Temp'!D$13+(('Final Temp'!I$17-'Final Temp'!D$13)*(1-EXP(-B195/'Final Temp'!I$9)))</f>
        <v>131.15218809579136</v>
      </c>
      <c r="I195" s="66">
        <f>IF('Final Temp'!$D$17&gt;='Final Temp'!$I$13,Calcs!H195,"")</f>
        <v>131.15218809579136</v>
      </c>
      <c r="L195" s="65">
        <f t="shared" ref="L195:L258" si="14">L194+K$2</f>
        <v>194</v>
      </c>
      <c r="M195" s="66">
        <f>'Final Temp'!$D$13+(('Final Temp'!$D$17-'Final Temp'!$D$13)*(1-EXP(-L195/'Final Temp'!$D$9)))</f>
        <v>81.660388971340637</v>
      </c>
      <c r="N195" s="65">
        <f>IF(M195&gt;'Final Temp'!$I$13,N194+K$2,0)</f>
        <v>39</v>
      </c>
      <c r="O195" s="66">
        <f>IF(N195&gt;0,'Final Temp'!$I$13+(('Final Temp'!$I$17-'Final Temp'!$I$13)*(1-EXP(-N195/'Final Temp'!$I$9))),M195)</f>
        <v>90.42166536644821</v>
      </c>
      <c r="P195" s="66">
        <f>IF(N195=0,O195,'Final Temp'!$I$13)</f>
        <v>75</v>
      </c>
      <c r="Q195" s="66">
        <f t="shared" ref="Q195:Q258" si="15">IF(O195&gt;P195,O195,P195)</f>
        <v>90.42166536644821</v>
      </c>
      <c r="R195" s="66">
        <f>'Final Temp'!$D$13+(('Final Temp'!$I$17-'Final Temp'!$D$13)*(1-EXP(-L195/'Final Temp'!$I$9)))</f>
        <v>114.00386264369413</v>
      </c>
      <c r="S195" s="66">
        <f>IF('Final Temp'!$D$17&gt;='Final Temp'!$I$13,Calcs!R195,"")</f>
        <v>114.00386264369413</v>
      </c>
    </row>
    <row r="196" spans="2:19" x14ac:dyDescent="0.25">
      <c r="B196" s="65">
        <f t="shared" si="13"/>
        <v>351.00000000000125</v>
      </c>
      <c r="C196" s="66">
        <f>'Final Temp'!$D$13+(('Final Temp'!$D$17-'Final Temp'!$D$13)*(1-EXP(-B196/'Final Temp'!$D$9)))</f>
        <v>102.28076464368444</v>
      </c>
      <c r="D196" s="65">
        <f>IF(C196&gt;'Final Temp'!$I$13,D195+A$2,0)</f>
        <v>196.20000000000027</v>
      </c>
      <c r="E196" s="66">
        <f>IF(D196&gt;0,'Final Temp'!$I$13+(('Final Temp'!I$17-'Final Temp'!$I$13)*(1-EXP(-D196/'Final Temp'!I$9))),C196)</f>
        <v>123.35870478347158</v>
      </c>
      <c r="F196" s="66">
        <f>IF(D196=0,E196,'Final Temp'!$I$13)</f>
        <v>75</v>
      </c>
      <c r="G196" s="66">
        <f t="shared" si="12"/>
        <v>123.35870478347158</v>
      </c>
      <c r="H196" s="66">
        <f>'Final Temp'!D$13+(('Final Temp'!I$17-'Final Temp'!D$13)*(1-EXP(-B196/'Final Temp'!I$9)))</f>
        <v>131.26209738045804</v>
      </c>
      <c r="I196" s="66">
        <f>IF('Final Temp'!$D$17&gt;='Final Temp'!$I$13,Calcs!H196,"")</f>
        <v>131.26209738045804</v>
      </c>
      <c r="L196" s="65">
        <f t="shared" si="14"/>
        <v>195</v>
      </c>
      <c r="M196" s="66">
        <f>'Final Temp'!$D$13+(('Final Temp'!$D$17-'Final Temp'!$D$13)*(1-EXP(-L196/'Final Temp'!$D$9)))</f>
        <v>81.822218579019165</v>
      </c>
      <c r="N196" s="65">
        <f>IF(M196&gt;'Final Temp'!$I$13,N195+K$2,0)</f>
        <v>40</v>
      </c>
      <c r="O196" s="66">
        <f>IF(N196&gt;0,'Final Temp'!$I$13+(('Final Temp'!$I$17-'Final Temp'!$I$13)*(1-EXP(-N196/'Final Temp'!$I$9))),M196)</f>
        <v>90.764766654197189</v>
      </c>
      <c r="P196" s="66">
        <f>IF(N196=0,O196,'Final Temp'!$I$13)</f>
        <v>75</v>
      </c>
      <c r="Q196" s="66">
        <f t="shared" si="15"/>
        <v>90.764766654197189</v>
      </c>
      <c r="R196" s="66">
        <f>'Final Temp'!$D$13+(('Final Temp'!$I$17-'Final Temp'!$D$13)*(1-EXP(-L196/'Final Temp'!$I$9)))</f>
        <v>114.18376598795473</v>
      </c>
      <c r="S196" s="66">
        <f>IF('Final Temp'!$D$17&gt;='Final Temp'!$I$13,Calcs!R196,"")</f>
        <v>114.18376598795473</v>
      </c>
    </row>
    <row r="197" spans="2:19" x14ac:dyDescent="0.25">
      <c r="B197" s="65">
        <f t="shared" si="13"/>
        <v>352.80000000000126</v>
      </c>
      <c r="C197" s="66">
        <f>'Final Temp'!$D$13+(('Final Temp'!$D$17-'Final Temp'!$D$13)*(1-EXP(-B197/'Final Temp'!$D$9)))</f>
        <v>102.46889011486017</v>
      </c>
      <c r="D197" s="65">
        <f>IF(C197&gt;'Final Temp'!$I$13,D196+A$2,0)</f>
        <v>198.00000000000028</v>
      </c>
      <c r="E197" s="66">
        <f>IF(D197&gt;0,'Final Temp'!$I$13+(('Final Temp'!I$17-'Final Temp'!$I$13)*(1-EXP(-D197/'Final Temp'!I$9))),C197)</f>
        <v>123.56542627269151</v>
      </c>
      <c r="F197" s="66">
        <f>IF(D197=0,E197,'Final Temp'!$I$13)</f>
        <v>75</v>
      </c>
      <c r="G197" s="66">
        <f t="shared" si="12"/>
        <v>123.56542627269151</v>
      </c>
      <c r="H197" s="66">
        <f>'Final Temp'!D$13+(('Final Temp'!I$17-'Final Temp'!D$13)*(1-EXP(-B197/'Final Temp'!I$9)))</f>
        <v>131.37064135006301</v>
      </c>
      <c r="I197" s="66">
        <f>IF('Final Temp'!$D$17&gt;='Final Temp'!$I$13,Calcs!H197,"")</f>
        <v>131.37064135006301</v>
      </c>
      <c r="L197" s="65">
        <f t="shared" si="14"/>
        <v>196</v>
      </c>
      <c r="M197" s="66">
        <f>'Final Temp'!$D$13+(('Final Temp'!$D$17-'Final Temp'!$D$13)*(1-EXP(-L197/'Final Temp'!$D$9)))</f>
        <v>81.983599283774623</v>
      </c>
      <c r="N197" s="65">
        <f>IF(M197&gt;'Final Temp'!$I$13,N196+K$2,0)</f>
        <v>41</v>
      </c>
      <c r="O197" s="66">
        <f>IF(N197&gt;0,'Final Temp'!$I$13+(('Final Temp'!$I$17-'Final Temp'!$I$13)*(1-EXP(-N197/'Final Temp'!$I$9))),M197)</f>
        <v>91.105493548079863</v>
      </c>
      <c r="P197" s="66">
        <f>IF(N197=0,O197,'Final Temp'!$I$13)</f>
        <v>75</v>
      </c>
      <c r="Q197" s="66">
        <f t="shared" si="15"/>
        <v>91.105493548079863</v>
      </c>
      <c r="R197" s="66">
        <f>'Final Temp'!$D$13+(('Final Temp'!$I$17-'Final Temp'!$D$13)*(1-EXP(-L197/'Final Temp'!$I$9)))</f>
        <v>114.36242433135878</v>
      </c>
      <c r="S197" s="66">
        <f>IF('Final Temp'!$D$17&gt;='Final Temp'!$I$13,Calcs!R197,"")</f>
        <v>114.36242433135878</v>
      </c>
    </row>
    <row r="198" spans="2:19" x14ac:dyDescent="0.25">
      <c r="B198" s="65">
        <f t="shared" si="13"/>
        <v>354.60000000000127</v>
      </c>
      <c r="C198" s="66">
        <f>'Final Temp'!$D$13+(('Final Temp'!$D$17-'Final Temp'!$D$13)*(1-EXP(-B198/'Final Temp'!$D$9)))</f>
        <v>102.65607730633405</v>
      </c>
      <c r="D198" s="65">
        <f>IF(C198&gt;'Final Temp'!$I$13,D197+A$2,0)</f>
        <v>199.8000000000003</v>
      </c>
      <c r="E198" s="66">
        <f>IF(D198&gt;0,'Final Temp'!$I$13+(('Final Temp'!I$17-'Final Temp'!$I$13)*(1-EXP(-D198/'Final Temp'!I$9))),C198)</f>
        <v>123.76957982633016</v>
      </c>
      <c r="F198" s="66">
        <f>IF(D198=0,E198,'Final Temp'!$I$13)</f>
        <v>75</v>
      </c>
      <c r="G198" s="66">
        <f t="shared" si="12"/>
        <v>123.76957982633016</v>
      </c>
      <c r="H198" s="66">
        <f>'Final Temp'!D$13+(('Final Temp'!I$17-'Final Temp'!D$13)*(1-EXP(-B198/'Final Temp'!I$9)))</f>
        <v>131.47783696482239</v>
      </c>
      <c r="I198" s="66">
        <f>IF('Final Temp'!$D$17&gt;='Final Temp'!$I$13,Calcs!H198,"")</f>
        <v>131.47783696482239</v>
      </c>
      <c r="L198" s="65">
        <f t="shared" si="14"/>
        <v>197</v>
      </c>
      <c r="M198" s="66">
        <f>'Final Temp'!$D$13+(('Final Temp'!$D$17-'Final Temp'!$D$13)*(1-EXP(-L198/'Final Temp'!$D$9)))</f>
        <v>82.144532330829293</v>
      </c>
      <c r="N198" s="65">
        <f>IF(M198&gt;'Final Temp'!$I$13,N197+K$2,0)</f>
        <v>42</v>
      </c>
      <c r="O198" s="66">
        <f>IF(N198&gt;0,'Final Temp'!$I$13+(('Final Temp'!$I$17-'Final Temp'!$I$13)*(1-EXP(-N198/'Final Temp'!$I$9))),M198)</f>
        <v>91.443862479821888</v>
      </c>
      <c r="P198" s="66">
        <f>IF(N198=0,O198,'Final Temp'!$I$13)</f>
        <v>75</v>
      </c>
      <c r="Q198" s="66">
        <f t="shared" si="15"/>
        <v>91.443862479821888</v>
      </c>
      <c r="R198" s="66">
        <f>'Final Temp'!$D$13+(('Final Temp'!$I$17-'Final Temp'!$D$13)*(1-EXP(-L198/'Final Temp'!$I$9)))</f>
        <v>114.53984628979462</v>
      </c>
      <c r="S198" s="66">
        <f>IF('Final Temp'!$D$17&gt;='Final Temp'!$I$13,Calcs!R198,"")</f>
        <v>114.53984628979462</v>
      </c>
    </row>
    <row r="199" spans="2:19" x14ac:dyDescent="0.25">
      <c r="B199" s="65">
        <f t="shared" si="13"/>
        <v>356.40000000000128</v>
      </c>
      <c r="C199" s="66">
        <f>'Final Temp'!$D$13+(('Final Temp'!$D$17-'Final Temp'!$D$13)*(1-EXP(-B199/'Final Temp'!$D$9)))</f>
        <v>102.84233089779556</v>
      </c>
      <c r="D199" s="65">
        <f>IF(C199&gt;'Final Temp'!$I$13,D198+A$2,0)</f>
        <v>201.60000000000031</v>
      </c>
      <c r="E199" s="66">
        <f>IF(D199&gt;0,'Final Temp'!$I$13+(('Final Temp'!I$17-'Final Temp'!$I$13)*(1-EXP(-D199/'Final Temp'!I$9))),C199)</f>
        <v>123.97119734379561</v>
      </c>
      <c r="F199" s="66">
        <f>IF(D199=0,E199,'Final Temp'!$I$13)</f>
        <v>75</v>
      </c>
      <c r="G199" s="66">
        <f t="shared" si="12"/>
        <v>123.97119734379561</v>
      </c>
      <c r="H199" s="66">
        <f>'Final Temp'!D$13+(('Final Temp'!I$17-'Final Temp'!D$13)*(1-EXP(-B199/'Final Temp'!I$9)))</f>
        <v>131.58370097426905</v>
      </c>
      <c r="I199" s="66">
        <f>IF('Final Temp'!$D$17&gt;='Final Temp'!$I$13,Calcs!H199,"")</f>
        <v>131.58370097426905</v>
      </c>
      <c r="L199" s="65">
        <f t="shared" si="14"/>
        <v>198</v>
      </c>
      <c r="M199" s="66">
        <f>'Final Temp'!$D$13+(('Final Temp'!$D$17-'Final Temp'!$D$13)*(1-EXP(-L199/'Final Temp'!$D$9)))</f>
        <v>82.305018961951333</v>
      </c>
      <c r="N199" s="65">
        <f>IF(M199&gt;'Final Temp'!$I$13,N198+K$2,0)</f>
        <v>43</v>
      </c>
      <c r="O199" s="66">
        <f>IF(N199&gt;0,'Final Temp'!$I$13+(('Final Temp'!$I$17-'Final Temp'!$I$13)*(1-EXP(-N199/'Final Temp'!$I$9))),M199)</f>
        <v>91.779889767435023</v>
      </c>
      <c r="P199" s="66">
        <f>IF(N199=0,O199,'Final Temp'!$I$13)</f>
        <v>75</v>
      </c>
      <c r="Q199" s="66">
        <f t="shared" si="15"/>
        <v>91.779889767435023</v>
      </c>
      <c r="R199" s="66">
        <f>'Final Temp'!$D$13+(('Final Temp'!$I$17-'Final Temp'!$D$13)*(1-EXP(-L199/'Final Temp'!$I$9)))</f>
        <v>114.71604041952536</v>
      </c>
      <c r="S199" s="66">
        <f>IF('Final Temp'!$D$17&gt;='Final Temp'!$I$13,Calcs!R199,"")</f>
        <v>114.71604041952536</v>
      </c>
    </row>
    <row r="200" spans="2:19" x14ac:dyDescent="0.25">
      <c r="B200" s="65">
        <f t="shared" si="13"/>
        <v>358.2000000000013</v>
      </c>
      <c r="C200" s="66">
        <f>'Final Temp'!$D$13+(('Final Temp'!$D$17-'Final Temp'!$D$13)*(1-EXP(-B200/'Final Temp'!$D$9)))</f>
        <v>103.02765554559424</v>
      </c>
      <c r="D200" s="65">
        <f>IF(C200&gt;'Final Temp'!$I$13,D199+A$2,0)</f>
        <v>203.40000000000032</v>
      </c>
      <c r="E200" s="66">
        <f>IF(D200&gt;0,'Final Temp'!$I$13+(('Final Temp'!I$17-'Final Temp'!$I$13)*(1-EXP(-D200/'Final Temp'!I$9))),C200)</f>
        <v>124.17031032823519</v>
      </c>
      <c r="F200" s="66">
        <f>IF(D200=0,E200,'Final Temp'!$I$13)</f>
        <v>75</v>
      </c>
      <c r="G200" s="66">
        <f t="shared" si="12"/>
        <v>124.17031032823519</v>
      </c>
      <c r="H200" s="66">
        <f>'Final Temp'!D$13+(('Final Temp'!I$17-'Final Temp'!D$13)*(1-EXP(-B200/'Final Temp'!I$9)))</f>
        <v>131.6882499198698</v>
      </c>
      <c r="I200" s="66">
        <f>IF('Final Temp'!$D$17&gt;='Final Temp'!$I$13,Calcs!H200,"")</f>
        <v>131.6882499198698</v>
      </c>
      <c r="L200" s="65">
        <f t="shared" si="14"/>
        <v>199</v>
      </c>
      <c r="M200" s="66">
        <f>'Final Temp'!$D$13+(('Final Temp'!$D$17-'Final Temp'!$D$13)*(1-EXP(-L200/'Final Temp'!$D$9)))</f>
        <v>82.465060415464279</v>
      </c>
      <c r="N200" s="65">
        <f>IF(M200&gt;'Final Temp'!$I$13,N199+K$2,0)</f>
        <v>44</v>
      </c>
      <c r="O200" s="66">
        <f>IF(N200&gt;0,'Final Temp'!$I$13+(('Final Temp'!$I$17-'Final Temp'!$I$13)*(1-EXP(-N200/'Final Temp'!$I$9))),M200)</f>
        <v>92.113591616004044</v>
      </c>
      <c r="P200" s="66">
        <f>IF(N200=0,O200,'Final Temp'!$I$13)</f>
        <v>75</v>
      </c>
      <c r="Q200" s="66">
        <f t="shared" si="15"/>
        <v>92.113591616004044</v>
      </c>
      <c r="R200" s="66">
        <f>'Final Temp'!$D$13+(('Final Temp'!$I$17-'Final Temp'!$D$13)*(1-EXP(-L200/'Final Temp'!$I$9)))</f>
        <v>114.89101521760142</v>
      </c>
      <c r="S200" s="66">
        <f>IF('Final Temp'!$D$17&gt;='Final Temp'!$I$13,Calcs!R200,"")</f>
        <v>114.89101521760142</v>
      </c>
    </row>
    <row r="201" spans="2:19" x14ac:dyDescent="0.25">
      <c r="B201" s="65">
        <f t="shared" ref="B201" si="16">B200+A$2</f>
        <v>360.00000000000131</v>
      </c>
      <c r="C201" s="66">
        <f>'Final Temp'!$D$13+(('Final Temp'!$D$17-'Final Temp'!$D$13)*(1-EXP(-B201/'Final Temp'!$D$9)))</f>
        <v>103.21205588285591</v>
      </c>
      <c r="D201" s="65">
        <f>IF(C201&gt;'Final Temp'!$I$13,D200+A$2,0)</f>
        <v>205.20000000000033</v>
      </c>
      <c r="E201" s="66">
        <f>IF(D201&gt;0,'Final Temp'!$I$13+(('Final Temp'!I$17-'Final Temp'!$I$13)*(1-EXP(-D201/'Final Temp'!I$9))),C201)</f>
        <v>124.36694989145779</v>
      </c>
      <c r="F201" s="66">
        <f>IF(D201=0,E201,'Final Temp'!$I$13)</f>
        <v>75</v>
      </c>
      <c r="G201" s="66">
        <f t="shared" si="12"/>
        <v>124.36694989145779</v>
      </c>
      <c r="H201" s="66">
        <f>'Final Temp'!D$13+(('Final Temp'!I$17-'Final Temp'!D$13)*(1-EXP(-B201/'Final Temp'!I$9)))</f>
        <v>131.7915001376102</v>
      </c>
      <c r="I201" s="66">
        <f>IF('Final Temp'!$D$17&gt;='Final Temp'!$I$13,Calcs!H201,"")</f>
        <v>131.7915001376102</v>
      </c>
      <c r="J201" s="67"/>
      <c r="L201" s="65">
        <f t="shared" si="14"/>
        <v>200</v>
      </c>
      <c r="M201" s="66">
        <f>'Final Temp'!$D$13+(('Final Temp'!$D$17-'Final Temp'!$D$13)*(1-EXP(-L201/'Final Temp'!$D$9)))</f>
        <v>82.624657926256731</v>
      </c>
      <c r="N201" s="65">
        <f>IF(M201&gt;'Final Temp'!$I$13,N200+K$2,0)</f>
        <v>45</v>
      </c>
      <c r="O201" s="66">
        <f>IF(N201&gt;0,'Final Temp'!$I$13+(('Final Temp'!$I$17-'Final Temp'!$I$13)*(1-EXP(-N201/'Final Temp'!$I$9))),M201)</f>
        <v>92.444984118468284</v>
      </c>
      <c r="P201" s="66">
        <f>IF(N201=0,O201,'Final Temp'!$I$13)</f>
        <v>75</v>
      </c>
      <c r="Q201" s="66">
        <f t="shared" si="15"/>
        <v>92.444984118468284</v>
      </c>
      <c r="R201" s="66">
        <f>'Final Temp'!$D$13+(('Final Temp'!$I$17-'Final Temp'!$D$13)*(1-EXP(-L201/'Final Temp'!$I$9)))</f>
        <v>115.06477912227038</v>
      </c>
      <c r="S201" s="66">
        <f>IF('Final Temp'!$D$17&gt;='Final Temp'!$I$13,Calcs!R201,"")</f>
        <v>115.06477912227038</v>
      </c>
    </row>
    <row r="202" spans="2:19" x14ac:dyDescent="0.25">
      <c r="B202" s="65">
        <f t="shared" ref="B202:B265" si="17">B201+A$2</f>
        <v>361.80000000000132</v>
      </c>
      <c r="C202" s="66">
        <f>'Final Temp'!$D$13+(('Final Temp'!$D$17-'Final Temp'!$D$13)*(1-EXP(-B202/'Final Temp'!$D$9)))</f>
        <v>103.39553651959859</v>
      </c>
      <c r="D202" s="65">
        <f>IF(C202&gt;'Final Temp'!$I$13,D201+A$2,0)</f>
        <v>207.00000000000034</v>
      </c>
      <c r="E202" s="66">
        <f>IF(D202&gt;0,'Final Temp'!$I$13+(('Final Temp'!I$17-'Final Temp'!$I$13)*(1-EXP(-D202/'Final Temp'!I$9))),C202)</f>
        <v>124.56114675879526</v>
      </c>
      <c r="F202" s="66">
        <f>IF(D202=0,E202,'Final Temp'!$I$13)</f>
        <v>75</v>
      </c>
      <c r="G202" s="66">
        <f t="shared" ref="G202:G265" si="18">IF(E202&gt;F202,E202,F202)</f>
        <v>124.56114675879526</v>
      </c>
      <c r="H202" s="66">
        <f>'Final Temp'!D$13+(('Final Temp'!I$17-'Final Temp'!D$13)*(1-EXP(-B202/'Final Temp'!I$9)))</f>
        <v>131.89346776054674</v>
      </c>
      <c r="I202" s="66">
        <f>IF('Final Temp'!$D$17&gt;='Final Temp'!$I$13,Calcs!H202,"")</f>
        <v>131.89346776054674</v>
      </c>
      <c r="L202" s="65">
        <f t="shared" si="14"/>
        <v>201</v>
      </c>
      <c r="M202" s="66">
        <f>'Final Temp'!$D$13+(('Final Temp'!$D$17-'Final Temp'!$D$13)*(1-EXP(-L202/'Final Temp'!$D$9)))</f>
        <v>82.783812725791705</v>
      </c>
      <c r="N202" s="65">
        <f>IF(M202&gt;'Final Temp'!$I$13,N201+K$2,0)</f>
        <v>46</v>
      </c>
      <c r="O202" s="66">
        <f>IF(N202&gt;0,'Final Temp'!$I$13+(('Final Temp'!$I$17-'Final Temp'!$I$13)*(1-EXP(-N202/'Final Temp'!$I$9))),M202)</f>
        <v>92.77408325639766</v>
      </c>
      <c r="P202" s="66">
        <f>IF(N202=0,O202,'Final Temp'!$I$13)</f>
        <v>75</v>
      </c>
      <c r="Q202" s="66">
        <f t="shared" si="15"/>
        <v>92.77408325639766</v>
      </c>
      <c r="R202" s="66">
        <f>'Final Temp'!$D$13+(('Final Temp'!$I$17-'Final Temp'!$D$13)*(1-EXP(-L202/'Final Temp'!$I$9)))</f>
        <v>115.23734051338383</v>
      </c>
      <c r="S202" s="66">
        <f>IF('Final Temp'!$D$17&gt;='Final Temp'!$I$13,Calcs!R202,"")</f>
        <v>115.23734051338383</v>
      </c>
    </row>
    <row r="203" spans="2:19" x14ac:dyDescent="0.25">
      <c r="B203" s="65">
        <f t="shared" si="17"/>
        <v>363.60000000000133</v>
      </c>
      <c r="C203" s="66">
        <f>'Final Temp'!$D$13+(('Final Temp'!$D$17-'Final Temp'!$D$13)*(1-EXP(-B203/'Final Temp'!$D$9)))</f>
        <v>103.5781020428478</v>
      </c>
      <c r="D203" s="65">
        <f>IF(C203&gt;'Final Temp'!$I$13,D202+A$2,0)</f>
        <v>208.80000000000035</v>
      </c>
      <c r="E203" s="66">
        <f>IF(D203&gt;0,'Final Temp'!$I$13+(('Final Temp'!I$17-'Final Temp'!$I$13)*(1-EXP(-D203/'Final Temp'!I$9))),C203)</f>
        <v>124.75293127390319</v>
      </c>
      <c r="F203" s="66">
        <f>IF(D203=0,E203,'Final Temp'!$I$13)</f>
        <v>75</v>
      </c>
      <c r="G203" s="66">
        <f t="shared" si="18"/>
        <v>124.75293127390319</v>
      </c>
      <c r="H203" s="66">
        <f>'Final Temp'!D$13+(('Final Temp'!I$17-'Final Temp'!D$13)*(1-EXP(-B203/'Final Temp'!I$9)))</f>
        <v>131.99416872132804</v>
      </c>
      <c r="I203" s="66">
        <f>IF('Final Temp'!$D$17&gt;='Final Temp'!$I$13,Calcs!H203,"")</f>
        <v>131.99416872132804</v>
      </c>
      <c r="L203" s="65">
        <f t="shared" si="14"/>
        <v>202</v>
      </c>
      <c r="M203" s="66">
        <f>'Final Temp'!$D$13+(('Final Temp'!$D$17-'Final Temp'!$D$13)*(1-EXP(-L203/'Final Temp'!$D$9)))</f>
        <v>82.942526042116299</v>
      </c>
      <c r="N203" s="65">
        <f>IF(M203&gt;'Final Temp'!$I$13,N202+K$2,0)</f>
        <v>47</v>
      </c>
      <c r="O203" s="66">
        <f>IF(N203&gt;0,'Final Temp'!$I$13+(('Final Temp'!$I$17-'Final Temp'!$I$13)*(1-EXP(-N203/'Final Temp'!$I$9))),M203)</f>
        <v>93.100904900763453</v>
      </c>
      <c r="P203" s="66">
        <f>IF(N203=0,O203,'Final Temp'!$I$13)</f>
        <v>75</v>
      </c>
      <c r="Q203" s="66">
        <f t="shared" si="15"/>
        <v>93.100904900763453</v>
      </c>
      <c r="R203" s="66">
        <f>'Final Temp'!$D$13+(('Final Temp'!$I$17-'Final Temp'!$D$13)*(1-EXP(-L203/'Final Temp'!$I$9)))</f>
        <v>115.40870771280157</v>
      </c>
      <c r="S203" s="66">
        <f>IF('Final Temp'!$D$17&gt;='Final Temp'!$I$13,Calcs!R203,"")</f>
        <v>115.40870771280157</v>
      </c>
    </row>
    <row r="204" spans="2:19" x14ac:dyDescent="0.25">
      <c r="B204" s="65">
        <f t="shared" si="17"/>
        <v>365.40000000000134</v>
      </c>
      <c r="C204" s="66">
        <f>'Final Temp'!$D$13+(('Final Temp'!$D$17-'Final Temp'!$D$13)*(1-EXP(-B204/'Final Temp'!$D$9)))</f>
        <v>103.7597570167511</v>
      </c>
      <c r="D204" s="65">
        <f>IF(C204&gt;'Final Temp'!$I$13,D203+A$2,0)</f>
        <v>210.60000000000036</v>
      </c>
      <c r="E204" s="66">
        <f>IF(D204&gt;0,'Final Temp'!$I$13+(('Final Temp'!I$17-'Final Temp'!$I$13)*(1-EXP(-D204/'Final Temp'!I$9))),C204)</f>
        <v>124.94233340350226</v>
      </c>
      <c r="F204" s="66">
        <f>IF(D204=0,E204,'Final Temp'!$I$13)</f>
        <v>75</v>
      </c>
      <c r="G204" s="66">
        <f t="shared" si="18"/>
        <v>124.94233340350226</v>
      </c>
      <c r="H204" s="66">
        <f>'Final Temp'!D$13+(('Final Temp'!I$17-'Final Temp'!D$13)*(1-EXP(-B204/'Final Temp'!I$9)))</f>
        <v>132.093618754684</v>
      </c>
      <c r="I204" s="66">
        <f>IF('Final Temp'!$D$17&gt;='Final Temp'!$I$13,Calcs!H204,"")</f>
        <v>132.093618754684</v>
      </c>
      <c r="L204" s="65">
        <f t="shared" si="14"/>
        <v>203</v>
      </c>
      <c r="M204" s="66">
        <f>'Final Temp'!$D$13+(('Final Temp'!$D$17-'Final Temp'!$D$13)*(1-EXP(-L204/'Final Temp'!$D$9)))</f>
        <v>83.100799099871097</v>
      </c>
      <c r="N204" s="65">
        <f>IF(M204&gt;'Final Temp'!$I$13,N203+K$2,0)</f>
        <v>48</v>
      </c>
      <c r="O204" s="66">
        <f>IF(N204&gt;0,'Final Temp'!$I$13+(('Final Temp'!$I$17-'Final Temp'!$I$13)*(1-EXP(-N204/'Final Temp'!$I$9))),M204)</f>
        <v>93.425464812703694</v>
      </c>
      <c r="P204" s="66">
        <f>IF(N204=0,O204,'Final Temp'!$I$13)</f>
        <v>75</v>
      </c>
      <c r="Q204" s="66">
        <f t="shared" si="15"/>
        <v>93.425464812703694</v>
      </c>
      <c r="R204" s="66">
        <f>'Final Temp'!$D$13+(('Final Temp'!$I$17-'Final Temp'!$D$13)*(1-EXP(-L204/'Final Temp'!$I$9)))</f>
        <v>115.57888898479288</v>
      </c>
      <c r="S204" s="66">
        <f>IF('Final Temp'!$D$17&gt;='Final Temp'!$I$13,Calcs!R204,"")</f>
        <v>115.57888898479288</v>
      </c>
    </row>
    <row r="205" spans="2:19" x14ac:dyDescent="0.25">
      <c r="B205" s="65">
        <f t="shared" si="17"/>
        <v>367.20000000000135</v>
      </c>
      <c r="C205" s="66">
        <f>'Final Temp'!$D$13+(('Final Temp'!$D$17-'Final Temp'!$D$13)*(1-EXP(-B205/'Final Temp'!$D$9)))</f>
        <v>103.94050598269232</v>
      </c>
      <c r="D205" s="65">
        <f>IF(C205&gt;'Final Temp'!$I$13,D204+A$2,0)</f>
        <v>212.40000000000038</v>
      </c>
      <c r="E205" s="66">
        <f>IF(D205&gt;0,'Final Temp'!$I$13+(('Final Temp'!I$17-'Final Temp'!$I$13)*(1-EXP(-D205/'Final Temp'!I$9))),C205)</f>
        <v>125.12938274206059</v>
      </c>
      <c r="F205" s="66">
        <f>IF(D205=0,E205,'Final Temp'!$I$13)</f>
        <v>75</v>
      </c>
      <c r="G205" s="66">
        <f t="shared" si="18"/>
        <v>125.12938274206059</v>
      </c>
      <c r="H205" s="66">
        <f>'Final Temp'!D$13+(('Final Temp'!I$17-'Final Temp'!D$13)*(1-EXP(-B205/'Final Temp'!I$9)))</f>
        <v>132.19183339988476</v>
      </c>
      <c r="I205" s="66">
        <f>IF('Final Temp'!$D$17&gt;='Final Temp'!$I$13,Calcs!H205,"")</f>
        <v>132.19183339988476</v>
      </c>
      <c r="L205" s="65">
        <f t="shared" si="14"/>
        <v>204</v>
      </c>
      <c r="M205" s="66">
        <f>'Final Temp'!$D$13+(('Final Temp'!$D$17-'Final Temp'!$D$13)*(1-EXP(-L205/'Final Temp'!$D$9)))</f>
        <v>83.258633120299606</v>
      </c>
      <c r="N205" s="65">
        <f>IF(M205&gt;'Final Temp'!$I$13,N204+K$2,0)</f>
        <v>49</v>
      </c>
      <c r="O205" s="66">
        <f>IF(N205&gt;0,'Final Temp'!$I$13+(('Final Temp'!$I$17-'Final Temp'!$I$13)*(1-EXP(-N205/'Final Temp'!$I$9))),M205)</f>
        <v>93.747778644283201</v>
      </c>
      <c r="P205" s="66">
        <f>IF(N205=0,O205,'Final Temp'!$I$13)</f>
        <v>75</v>
      </c>
      <c r="Q205" s="66">
        <f t="shared" si="15"/>
        <v>93.747778644283201</v>
      </c>
      <c r="R205" s="66">
        <f>'Final Temp'!$D$13+(('Final Temp'!$I$17-'Final Temp'!$D$13)*(1-EXP(-L205/'Final Temp'!$I$9)))</f>
        <v>115.74789253643513</v>
      </c>
      <c r="S205" s="66">
        <f>IF('Final Temp'!$D$17&gt;='Final Temp'!$I$13,Calcs!R205,"")</f>
        <v>115.74789253643513</v>
      </c>
    </row>
    <row r="206" spans="2:19" x14ac:dyDescent="0.25">
      <c r="B206" s="65">
        <f t="shared" si="17"/>
        <v>369.00000000000136</v>
      </c>
      <c r="C206" s="66">
        <f>'Final Temp'!$D$13+(('Final Temp'!$D$17-'Final Temp'!$D$13)*(1-EXP(-B206/'Final Temp'!$D$9)))</f>
        <v>104.12035345940497</v>
      </c>
      <c r="D206" s="65">
        <f>IF(C206&gt;'Final Temp'!$I$13,D205+A$2,0)</f>
        <v>214.20000000000039</v>
      </c>
      <c r="E206" s="66">
        <f>IF(D206&gt;0,'Final Temp'!$I$13+(('Final Temp'!I$17-'Final Temp'!$I$13)*(1-EXP(-D206/'Final Temp'!I$9))),C206)</f>
        <v>125.31410851641783</v>
      </c>
      <c r="F206" s="66">
        <f>IF(D206=0,E206,'Final Temp'!$I$13)</f>
        <v>75</v>
      </c>
      <c r="G206" s="66">
        <f t="shared" si="18"/>
        <v>125.31410851641783</v>
      </c>
      <c r="H206" s="66">
        <f>'Final Temp'!D$13+(('Final Temp'!I$17-'Final Temp'!D$13)*(1-EXP(-B206/'Final Temp'!I$9)))</f>
        <v>132.28882800316842</v>
      </c>
      <c r="I206" s="66">
        <f>IF('Final Temp'!$D$17&gt;='Final Temp'!$I$13,Calcs!H206,"")</f>
        <v>132.28882800316842</v>
      </c>
      <c r="L206" s="65">
        <f t="shared" si="14"/>
        <v>205</v>
      </c>
      <c r="M206" s="66">
        <f>'Final Temp'!$D$13+(('Final Temp'!$D$17-'Final Temp'!$D$13)*(1-EXP(-L206/'Final Temp'!$D$9)))</f>
        <v>83.416029321257724</v>
      </c>
      <c r="N206" s="65">
        <f>IF(M206&gt;'Final Temp'!$I$13,N205+K$2,0)</f>
        <v>50</v>
      </c>
      <c r="O206" s="66">
        <f>IF(N206&gt;0,'Final Temp'!$I$13+(('Final Temp'!$I$17-'Final Temp'!$I$13)*(1-EXP(-N206/'Final Temp'!$I$9))),M206)</f>
        <v>94.067861939248445</v>
      </c>
      <c r="P206" s="66">
        <f>IF(N206=0,O206,'Final Temp'!$I$13)</f>
        <v>75</v>
      </c>
      <c r="Q206" s="66">
        <f t="shared" si="15"/>
        <v>94.067861939248445</v>
      </c>
      <c r="R206" s="66">
        <f>'Final Temp'!$D$13+(('Final Temp'!$I$17-'Final Temp'!$D$13)*(1-EXP(-L206/'Final Temp'!$I$9)))</f>
        <v>115.91572651800949</v>
      </c>
      <c r="S206" s="66">
        <f>IF('Final Temp'!$D$17&gt;='Final Temp'!$I$13,Calcs!R206,"")</f>
        <v>115.91572651800949</v>
      </c>
    </row>
    <row r="207" spans="2:19" x14ac:dyDescent="0.25">
      <c r="B207" s="65">
        <f t="shared" si="17"/>
        <v>370.80000000000138</v>
      </c>
      <c r="C207" s="66">
        <f>'Final Temp'!$D$13+(('Final Temp'!$D$17-'Final Temp'!$D$13)*(1-EXP(-B207/'Final Temp'!$D$9)))</f>
        <v>104.29930394308541</v>
      </c>
      <c r="D207" s="65">
        <f>IF(C207&gt;'Final Temp'!$I$13,D206+A$2,0)</f>
        <v>216.0000000000004</v>
      </c>
      <c r="E207" s="66">
        <f>IF(D207&gt;0,'Final Temp'!$I$13+(('Final Temp'!I$17-'Final Temp'!$I$13)*(1-EXP(-D207/'Final Temp'!I$9))),C207)</f>
        <v>125.4965395903521</v>
      </c>
      <c r="F207" s="66">
        <f>IF(D207=0,E207,'Final Temp'!$I$13)</f>
        <v>75</v>
      </c>
      <c r="G207" s="66">
        <f t="shared" si="18"/>
        <v>125.4965395903521</v>
      </c>
      <c r="H207" s="66">
        <f>'Final Temp'!D$13+(('Final Temp'!I$17-'Final Temp'!D$13)*(1-EXP(-B207/'Final Temp'!I$9)))</f>
        <v>132.38461772013903</v>
      </c>
      <c r="I207" s="66">
        <f>IF('Final Temp'!$D$17&gt;='Final Temp'!$I$13,Calcs!H207,"")</f>
        <v>132.38461772013903</v>
      </c>
      <c r="L207" s="65">
        <f t="shared" si="14"/>
        <v>206</v>
      </c>
      <c r="M207" s="66">
        <f>'Final Temp'!$D$13+(('Final Temp'!$D$17-'Final Temp'!$D$13)*(1-EXP(-L207/'Final Temp'!$D$9)))</f>
        <v>83.572988917223086</v>
      </c>
      <c r="N207" s="65">
        <f>IF(M207&gt;'Final Temp'!$I$13,N206+K$2,0)</f>
        <v>51</v>
      </c>
      <c r="O207" s="66">
        <f>IF(N207&gt;0,'Final Temp'!$I$13+(('Final Temp'!$I$17-'Final Temp'!$I$13)*(1-EXP(-N207/'Final Temp'!$I$9))),M207)</f>
        <v>94.385730133777145</v>
      </c>
      <c r="P207" s="66">
        <f>IF(N207=0,O207,'Final Temp'!$I$13)</f>
        <v>75</v>
      </c>
      <c r="Q207" s="66">
        <f t="shared" si="15"/>
        <v>94.385730133777145</v>
      </c>
      <c r="R207" s="66">
        <f>'Final Temp'!$D$13+(('Final Temp'!$I$17-'Final Temp'!$D$13)*(1-EXP(-L207/'Final Temp'!$I$9)))</f>
        <v>116.08239902339407</v>
      </c>
      <c r="S207" s="66">
        <f>IF('Final Temp'!$D$17&gt;='Final Temp'!$I$13,Calcs!R207,"")</f>
        <v>116.08239902339407</v>
      </c>
    </row>
    <row r="208" spans="2:19" x14ac:dyDescent="0.25">
      <c r="B208" s="65">
        <f t="shared" si="17"/>
        <v>372.60000000000139</v>
      </c>
      <c r="C208" s="66">
        <f>'Final Temp'!$D$13+(('Final Temp'!$D$17-'Final Temp'!$D$13)*(1-EXP(-B208/'Final Temp'!$D$9)))</f>
        <v>104.477361907505</v>
      </c>
      <c r="D208" s="65">
        <f>IF(C208&gt;'Final Temp'!$I$13,D207+A$2,0)</f>
        <v>217.80000000000041</v>
      </c>
      <c r="E208" s="66">
        <f>IF(D208&gt;0,'Final Temp'!$I$13+(('Final Temp'!I$17-'Final Temp'!$I$13)*(1-EXP(-D208/'Final Temp'!I$9))),C208)</f>
        <v>125.67670446908984</v>
      </c>
      <c r="F208" s="66">
        <f>IF(D208=0,E208,'Final Temp'!$I$13)</f>
        <v>75</v>
      </c>
      <c r="G208" s="66">
        <f t="shared" si="18"/>
        <v>125.67670446908984</v>
      </c>
      <c r="H208" s="66">
        <f>'Final Temp'!D$13+(('Final Temp'!I$17-'Final Temp'!D$13)*(1-EXP(-B208/'Final Temp'!I$9)))</f>
        <v>132.47921751813482</v>
      </c>
      <c r="I208" s="66">
        <f>IF('Final Temp'!$D$17&gt;='Final Temp'!$I$13,Calcs!H208,"")</f>
        <v>132.47921751813482</v>
      </c>
      <c r="L208" s="65">
        <f t="shared" si="14"/>
        <v>207</v>
      </c>
      <c r="M208" s="66">
        <f>'Final Temp'!$D$13+(('Final Temp'!$D$17-'Final Temp'!$D$13)*(1-EXP(-L208/'Final Temp'!$D$9)))</f>
        <v>83.729513119304428</v>
      </c>
      <c r="N208" s="65">
        <f>IF(M208&gt;'Final Temp'!$I$13,N207+K$2,0)</f>
        <v>52</v>
      </c>
      <c r="O208" s="66">
        <f>IF(N208&gt;0,'Final Temp'!$I$13+(('Final Temp'!$I$17-'Final Temp'!$I$13)*(1-EXP(-N208/'Final Temp'!$I$9))),M208)</f>
        <v>94.701398557222717</v>
      </c>
      <c r="P208" s="66">
        <f>IF(N208=0,O208,'Final Temp'!$I$13)</f>
        <v>75</v>
      </c>
      <c r="Q208" s="66">
        <f t="shared" si="15"/>
        <v>94.701398557222717</v>
      </c>
      <c r="R208" s="66">
        <f>'Final Temp'!$D$13+(('Final Temp'!$I$17-'Final Temp'!$D$13)*(1-EXP(-L208/'Final Temp'!$I$9)))</f>
        <v>116.24791809045419</v>
      </c>
      <c r="S208" s="66">
        <f>IF('Final Temp'!$D$17&gt;='Final Temp'!$I$13,Calcs!R208,"")</f>
        <v>116.24791809045419</v>
      </c>
    </row>
    <row r="209" spans="2:19" x14ac:dyDescent="0.25">
      <c r="B209" s="65">
        <f t="shared" si="17"/>
        <v>374.4000000000014</v>
      </c>
      <c r="C209" s="66">
        <f>'Final Temp'!$D$13+(('Final Temp'!$D$17-'Final Temp'!$D$13)*(1-EXP(-B209/'Final Temp'!$D$9)))</f>
        <v>104.65453180412212</v>
      </c>
      <c r="D209" s="65">
        <f>IF(C209&gt;'Final Temp'!$I$13,D208+A$2,0)</f>
        <v>219.60000000000042</v>
      </c>
      <c r="E209" s="66">
        <f>IF(D209&gt;0,'Final Temp'!$I$13+(('Final Temp'!I$17-'Final Temp'!$I$13)*(1-EXP(-D209/'Final Temp'!I$9))),C209)</f>
        <v>125.8546313037599</v>
      </c>
      <c r="F209" s="66">
        <f>IF(D209=0,E209,'Final Temp'!$I$13)</f>
        <v>75</v>
      </c>
      <c r="G209" s="66">
        <f t="shared" si="18"/>
        <v>125.8546313037599</v>
      </c>
      <c r="H209" s="66">
        <f>'Final Temp'!D$13+(('Final Temp'!I$17-'Final Temp'!D$13)*(1-EXP(-B209/'Final Temp'!I$9)))</f>
        <v>132.5726421785667</v>
      </c>
      <c r="I209" s="66">
        <f>IF('Final Temp'!$D$17&gt;='Final Temp'!$I$13,Calcs!H209,"")</f>
        <v>132.5726421785667</v>
      </c>
      <c r="L209" s="65">
        <f t="shared" si="14"/>
        <v>208</v>
      </c>
      <c r="M209" s="66">
        <f>'Final Temp'!$D$13+(('Final Temp'!$D$17-'Final Temp'!$D$13)*(1-EXP(-L209/'Final Temp'!$D$9)))</f>
        <v>83.885603135251046</v>
      </c>
      <c r="N209" s="65">
        <f>IF(M209&gt;'Final Temp'!$I$13,N208+K$2,0)</f>
        <v>53</v>
      </c>
      <c r="O209" s="66">
        <f>IF(N209&gt;0,'Final Temp'!$I$13+(('Final Temp'!$I$17-'Final Temp'!$I$13)*(1-EXP(-N209/'Final Temp'!$I$9))),M209)</f>
        <v>95.014882432853454</v>
      </c>
      <c r="P209" s="66">
        <f>IF(N209=0,O209,'Final Temp'!$I$13)</f>
        <v>75</v>
      </c>
      <c r="Q209" s="66">
        <f t="shared" si="15"/>
        <v>95.014882432853454</v>
      </c>
      <c r="R209" s="66">
        <f>'Final Temp'!$D$13+(('Final Temp'!$I$17-'Final Temp'!$D$13)*(1-EXP(-L209/'Final Temp'!$I$9)))</f>
        <v>116.41229170143001</v>
      </c>
      <c r="S209" s="66">
        <f>IF('Final Temp'!$D$17&gt;='Final Temp'!$I$13,Calcs!R209,"")</f>
        <v>116.41229170143001</v>
      </c>
    </row>
    <row r="210" spans="2:19" x14ac:dyDescent="0.25">
      <c r="B210" s="65">
        <f t="shared" si="17"/>
        <v>376.20000000000141</v>
      </c>
      <c r="C210" s="66">
        <f>'Final Temp'!$D$13+(('Final Temp'!$D$17-'Final Temp'!$D$13)*(1-EXP(-B210/'Final Temp'!$D$9)))</f>
        <v>104.83081806219346</v>
      </c>
      <c r="D210" s="65">
        <f>IF(C210&gt;'Final Temp'!$I$13,D209+A$2,0)</f>
        <v>221.40000000000043</v>
      </c>
      <c r="E210" s="66">
        <f>IF(D210&gt;0,'Final Temp'!$I$13+(('Final Temp'!I$17-'Final Temp'!$I$13)*(1-EXP(-D210/'Final Temp'!I$9))),C210)</f>
        <v>126.0303478957922</v>
      </c>
      <c r="F210" s="66">
        <f>IF(D210=0,E210,'Final Temp'!$I$13)</f>
        <v>75</v>
      </c>
      <c r="G210" s="66">
        <f t="shared" si="18"/>
        <v>126.0303478957922</v>
      </c>
      <c r="H210" s="66">
        <f>'Final Temp'!D$13+(('Final Temp'!I$17-'Final Temp'!D$13)*(1-EXP(-B210/'Final Temp'!I$9)))</f>
        <v>132.66490629922785</v>
      </c>
      <c r="I210" s="66">
        <f>IF('Final Temp'!$D$17&gt;='Final Temp'!$I$13,Calcs!H210,"")</f>
        <v>132.66490629922785</v>
      </c>
      <c r="L210" s="65">
        <f t="shared" si="14"/>
        <v>209</v>
      </c>
      <c r="M210" s="66">
        <f>'Final Temp'!$D$13+(('Final Temp'!$D$17-'Final Temp'!$D$13)*(1-EXP(-L210/'Final Temp'!$D$9)))</f>
        <v>84.04126016946195</v>
      </c>
      <c r="N210" s="65">
        <f>IF(M210&gt;'Final Temp'!$I$13,N209+K$2,0)</f>
        <v>54</v>
      </c>
      <c r="O210" s="66">
        <f>IF(N210&gt;0,'Final Temp'!$I$13+(('Final Temp'!$I$17-'Final Temp'!$I$13)*(1-EXP(-N210/'Final Temp'!$I$9))),M210)</f>
        <v>95.326196878586813</v>
      </c>
      <c r="P210" s="66">
        <f>IF(N210=0,O210,'Final Temp'!$I$13)</f>
        <v>75</v>
      </c>
      <c r="Q210" s="66">
        <f t="shared" si="15"/>
        <v>95.326196878586813</v>
      </c>
      <c r="R210" s="66">
        <f>'Final Temp'!$D$13+(('Final Temp'!$I$17-'Final Temp'!$D$13)*(1-EXP(-L210/'Final Temp'!$I$9)))</f>
        <v>116.57552778332149</v>
      </c>
      <c r="S210" s="66">
        <f>IF('Final Temp'!$D$17&gt;='Final Temp'!$I$13,Calcs!R210,"")</f>
        <v>116.57552778332149</v>
      </c>
    </row>
    <row r="211" spans="2:19" x14ac:dyDescent="0.25">
      <c r="B211" s="65">
        <f t="shared" si="17"/>
        <v>378.00000000000142</v>
      </c>
      <c r="C211" s="66">
        <f>'Final Temp'!$D$13+(('Final Temp'!$D$17-'Final Temp'!$D$13)*(1-EXP(-B211/'Final Temp'!$D$9)))</f>
        <v>105.00622508888461</v>
      </c>
      <c r="D211" s="65">
        <f>IF(C211&gt;'Final Temp'!$I$13,D210+A$2,0)</f>
        <v>223.20000000000044</v>
      </c>
      <c r="E211" s="66">
        <f>IF(D211&gt;0,'Final Temp'!$I$13+(('Final Temp'!I$17-'Final Temp'!$I$13)*(1-EXP(-D211/'Final Temp'!I$9))),C211)</f>
        <v>126.20388170126174</v>
      </c>
      <c r="F211" s="66">
        <f>IF(D211=0,E211,'Final Temp'!$I$13)</f>
        <v>75</v>
      </c>
      <c r="G211" s="66">
        <f t="shared" si="18"/>
        <v>126.20388170126174</v>
      </c>
      <c r="H211" s="66">
        <f>'Final Temp'!D$13+(('Final Temp'!I$17-'Final Temp'!D$13)*(1-EXP(-B211/'Final Temp'!I$9)))</f>
        <v>132.75602429657494</v>
      </c>
      <c r="I211" s="66">
        <f>IF('Final Temp'!$D$17&gt;='Final Temp'!$I$13,Calcs!H211,"")</f>
        <v>132.75602429657494</v>
      </c>
      <c r="J211" s="67"/>
      <c r="L211" s="65">
        <f t="shared" si="14"/>
        <v>210</v>
      </c>
      <c r="M211" s="66">
        <f>'Final Temp'!$D$13+(('Final Temp'!$D$17-'Final Temp'!$D$13)*(1-EXP(-L211/'Final Temp'!$D$9)))</f>
        <v>84.196485422995295</v>
      </c>
      <c r="N211" s="65">
        <f>IF(M211&gt;'Final Temp'!$I$13,N210+K$2,0)</f>
        <v>55</v>
      </c>
      <c r="O211" s="66">
        <f>IF(N211&gt;0,'Final Temp'!$I$13+(('Final Temp'!$I$17-'Final Temp'!$I$13)*(1-EXP(-N211/'Final Temp'!$I$9))),M211)</f>
        <v>95.635356907718318</v>
      </c>
      <c r="P211" s="66">
        <f>IF(N211=0,O211,'Final Temp'!$I$13)</f>
        <v>75</v>
      </c>
      <c r="Q211" s="66">
        <f t="shared" si="15"/>
        <v>95.635356907718318</v>
      </c>
      <c r="R211" s="66">
        <f>'Final Temp'!$D$13+(('Final Temp'!$I$17-'Final Temp'!$D$13)*(1-EXP(-L211/'Final Temp'!$I$9)))</f>
        <v>116.73763420827073</v>
      </c>
      <c r="S211" s="66">
        <f>IF('Final Temp'!$D$17&gt;='Final Temp'!$I$13,Calcs!R211,"")</f>
        <v>116.73763420827073</v>
      </c>
    </row>
    <row r="212" spans="2:19" x14ac:dyDescent="0.25">
      <c r="B212" s="65">
        <f t="shared" si="17"/>
        <v>379.80000000000143</v>
      </c>
      <c r="C212" s="66">
        <f>'Final Temp'!$D$13+(('Final Temp'!$D$17-'Final Temp'!$D$13)*(1-EXP(-B212/'Final Temp'!$D$9)))</f>
        <v>105.18075726938038</v>
      </c>
      <c r="D212" s="65">
        <f>IF(C212&gt;'Final Temp'!$I$13,D211+A$2,0)</f>
        <v>225.00000000000045</v>
      </c>
      <c r="E212" s="66">
        <f>IF(D212&gt;0,'Final Temp'!$I$13+(('Final Temp'!I$17-'Final Temp'!$I$13)*(1-EXP(-D212/'Final Temp'!I$9))),C212)</f>
        <v>126.37525983517868</v>
      </c>
      <c r="F212" s="66">
        <f>IF(D212=0,E212,'Final Temp'!$I$13)</f>
        <v>75</v>
      </c>
      <c r="G212" s="66">
        <f t="shared" si="18"/>
        <v>126.37525983517868</v>
      </c>
      <c r="H212" s="66">
        <f>'Final Temp'!D$13+(('Final Temp'!I$17-'Final Temp'!D$13)*(1-EXP(-B212/'Final Temp'!I$9)))</f>
        <v>132.84601040798034</v>
      </c>
      <c r="I212" s="66">
        <f>IF('Final Temp'!$D$17&gt;='Final Temp'!$I$13,Calcs!H212,"")</f>
        <v>132.84601040798034</v>
      </c>
      <c r="L212" s="65">
        <f t="shared" si="14"/>
        <v>211</v>
      </c>
      <c r="M212" s="66">
        <f>'Final Temp'!$D$13+(('Final Temp'!$D$17-'Final Temp'!$D$13)*(1-EXP(-L212/'Final Temp'!$D$9)))</f>
        <v>84.351280093577572</v>
      </c>
      <c r="N212" s="65">
        <f>IF(M212&gt;'Final Temp'!$I$13,N211+K$2,0)</f>
        <v>56</v>
      </c>
      <c r="O212" s="66">
        <f>IF(N212&gt;0,'Final Temp'!$I$13+(('Final Temp'!$I$17-'Final Temp'!$I$13)*(1-EXP(-N212/'Final Temp'!$I$9))),M212)</f>
        <v>95.942377429645731</v>
      </c>
      <c r="P212" s="66">
        <f>IF(N212=0,O212,'Final Temp'!$I$13)</f>
        <v>75</v>
      </c>
      <c r="Q212" s="66">
        <f t="shared" si="15"/>
        <v>95.942377429645731</v>
      </c>
      <c r="R212" s="66">
        <f>'Final Temp'!$D$13+(('Final Temp'!$I$17-'Final Temp'!$D$13)*(1-EXP(-L212/'Final Temp'!$I$9)))</f>
        <v>116.89861879394151</v>
      </c>
      <c r="S212" s="66">
        <f>IF('Final Temp'!$D$17&gt;='Final Temp'!$I$13,Calcs!R212,"")</f>
        <v>116.89861879394151</v>
      </c>
    </row>
    <row r="213" spans="2:19" x14ac:dyDescent="0.25">
      <c r="B213" s="65">
        <f t="shared" si="17"/>
        <v>381.60000000000144</v>
      </c>
      <c r="C213" s="66">
        <f>'Final Temp'!$D$13+(('Final Temp'!$D$17-'Final Temp'!$D$13)*(1-EXP(-B213/'Final Temp'!$D$9)))</f>
        <v>105.3544189669944</v>
      </c>
      <c r="D213" s="65">
        <f>IF(C213&gt;'Final Temp'!$I$13,D212+A$2,0)</f>
        <v>226.80000000000047</v>
      </c>
      <c r="E213" s="66">
        <f>IF(D213&gt;0,'Final Temp'!$I$13+(('Final Temp'!I$17-'Final Temp'!$I$13)*(1-EXP(-D213/'Final Temp'!I$9))),C213)</f>
        <v>126.54450907572513</v>
      </c>
      <c r="F213" s="66">
        <f>IF(D213=0,E213,'Final Temp'!$I$13)</f>
        <v>75</v>
      </c>
      <c r="G213" s="66">
        <f t="shared" si="18"/>
        <v>126.54450907572513</v>
      </c>
      <c r="H213" s="66">
        <f>'Final Temp'!D$13+(('Final Temp'!I$17-'Final Temp'!D$13)*(1-EXP(-B213/'Final Temp'!I$9)))</f>
        <v>132.9348786939571</v>
      </c>
      <c r="I213" s="66">
        <f>IF('Final Temp'!$D$17&gt;='Final Temp'!$I$13,Calcs!H213,"")</f>
        <v>132.9348786939571</v>
      </c>
      <c r="L213" s="65">
        <f t="shared" si="14"/>
        <v>212</v>
      </c>
      <c r="M213" s="66">
        <f>'Final Temp'!$D$13+(('Final Temp'!$D$17-'Final Temp'!$D$13)*(1-EXP(-L213/'Final Temp'!$D$9)))</f>
        <v>84.505645375612858</v>
      </c>
      <c r="N213" s="65">
        <f>IF(M213&gt;'Final Temp'!$I$13,N212+K$2,0)</f>
        <v>57</v>
      </c>
      <c r="O213" s="66">
        <f>IF(N213&gt;0,'Final Temp'!$I$13+(('Final Temp'!$I$17-'Final Temp'!$I$13)*(1-EXP(-N213/'Final Temp'!$I$9))),M213)</f>
        <v>96.24727325058798</v>
      </c>
      <c r="P213" s="66">
        <f>IF(N213=0,O213,'Final Temp'!$I$13)</f>
        <v>75</v>
      </c>
      <c r="Q213" s="66">
        <f t="shared" si="15"/>
        <v>96.24727325058798</v>
      </c>
      <c r="R213" s="66">
        <f>'Final Temp'!$D$13+(('Final Temp'!$I$17-'Final Temp'!$D$13)*(1-EXP(-L213/'Final Temp'!$I$9)))</f>
        <v>117.05848930389637</v>
      </c>
      <c r="S213" s="66">
        <f>IF('Final Temp'!$D$17&gt;='Final Temp'!$I$13,Calcs!R213,"")</f>
        <v>117.05848930389637</v>
      </c>
    </row>
    <row r="214" spans="2:19" x14ac:dyDescent="0.25">
      <c r="B214" s="65">
        <f t="shared" si="17"/>
        <v>383.40000000000146</v>
      </c>
      <c r="C214" s="66">
        <f>'Final Temp'!$D$13+(('Final Temp'!$D$17-'Final Temp'!$D$13)*(1-EXP(-B214/'Final Temp'!$D$9)))</f>
        <v>105.52721452327812</v>
      </c>
      <c r="D214" s="65">
        <f>IF(C214&gt;'Final Temp'!$I$13,D213+A$2,0)</f>
        <v>228.60000000000048</v>
      </c>
      <c r="E214" s="66">
        <f>IF(D214&gt;0,'Final Temp'!$I$13+(('Final Temp'!I$17-'Final Temp'!$I$13)*(1-EXP(-D214/'Final Temp'!I$9))),C214)</f>
        <v>126.71165586843924</v>
      </c>
      <c r="F214" s="66">
        <f>IF(D214=0,E214,'Final Temp'!$I$13)</f>
        <v>75</v>
      </c>
      <c r="G214" s="66">
        <f t="shared" si="18"/>
        <v>126.71165586843924</v>
      </c>
      <c r="H214" s="66">
        <f>'Final Temp'!D$13+(('Final Temp'!I$17-'Final Temp'!D$13)*(1-EXP(-B214/'Final Temp'!I$9)))</f>
        <v>133.02264304035572</v>
      </c>
      <c r="I214" s="66">
        <f>IF('Final Temp'!$D$17&gt;='Final Temp'!$I$13,Calcs!H214,"")</f>
        <v>133.02264304035572</v>
      </c>
      <c r="L214" s="65">
        <f t="shared" si="14"/>
        <v>213</v>
      </c>
      <c r="M214" s="66">
        <f>'Final Temp'!$D$13+(('Final Temp'!$D$17-'Final Temp'!$D$13)*(1-EXP(-L214/'Final Temp'!$D$9)))</f>
        <v>84.65958246019207</v>
      </c>
      <c r="N214" s="65">
        <f>IF(M214&gt;'Final Temp'!$I$13,N213+K$2,0)</f>
        <v>58</v>
      </c>
      <c r="O214" s="66">
        <f>IF(N214&gt;0,'Final Temp'!$I$13+(('Final Temp'!$I$17-'Final Temp'!$I$13)*(1-EXP(-N214/'Final Temp'!$I$9))),M214)</f>
        <v>96.550059074299227</v>
      </c>
      <c r="P214" s="66">
        <f>IF(N214=0,O214,'Final Temp'!$I$13)</f>
        <v>75</v>
      </c>
      <c r="Q214" s="66">
        <f t="shared" si="15"/>
        <v>96.550059074299227</v>
      </c>
      <c r="R214" s="66">
        <f>'Final Temp'!$D$13+(('Final Temp'!$I$17-'Final Temp'!$D$13)*(1-EXP(-L214/'Final Temp'!$I$9)))</f>
        <v>117.21725344797096</v>
      </c>
      <c r="S214" s="66">
        <f>IF('Final Temp'!$D$17&gt;='Final Temp'!$I$13,Calcs!R214,"")</f>
        <v>117.21725344797096</v>
      </c>
    </row>
    <row r="215" spans="2:19" x14ac:dyDescent="0.25">
      <c r="B215" s="65">
        <f t="shared" si="17"/>
        <v>385.20000000000147</v>
      </c>
      <c r="C215" s="66">
        <f>'Final Temp'!$D$13+(('Final Temp'!$D$17-'Final Temp'!$D$13)*(1-EXP(-B215/'Final Temp'!$D$9)))</f>
        <v>105.69914825812948</v>
      </c>
      <c r="D215" s="65">
        <f>IF(C215&gt;'Final Temp'!$I$13,D214+A$2,0)</f>
        <v>230.40000000000049</v>
      </c>
      <c r="E215" s="66">
        <f>IF(D215&gt;0,'Final Temp'!$I$13+(('Final Temp'!I$17-'Final Temp'!$I$13)*(1-EXP(-D215/'Final Temp'!I$9))),C215)</f>
        <v>126.87672633034745</v>
      </c>
      <c r="F215" s="66">
        <f>IF(D215=0,E215,'Final Temp'!$I$13)</f>
        <v>75</v>
      </c>
      <c r="G215" s="66">
        <f t="shared" si="18"/>
        <v>126.87672633034745</v>
      </c>
      <c r="H215" s="66">
        <f>'Final Temp'!D$13+(('Final Temp'!I$17-'Final Temp'!D$13)*(1-EXP(-B215/'Final Temp'!I$9)))</f>
        <v>133.10931716053381</v>
      </c>
      <c r="I215" s="66">
        <f>IF('Final Temp'!$D$17&gt;='Final Temp'!$I$13,Calcs!H215,"")</f>
        <v>133.10931716053381</v>
      </c>
      <c r="L215" s="65">
        <f t="shared" si="14"/>
        <v>214</v>
      </c>
      <c r="M215" s="66">
        <f>'Final Temp'!$D$13+(('Final Temp'!$D$17-'Final Temp'!$D$13)*(1-EXP(-L215/'Final Temp'!$D$9)))</f>
        <v>84.813092535102129</v>
      </c>
      <c r="N215" s="65">
        <f>IF(M215&gt;'Final Temp'!$I$13,N214+K$2,0)</f>
        <v>59</v>
      </c>
      <c r="O215" s="66">
        <f>IF(N215&gt;0,'Final Temp'!$I$13+(('Final Temp'!$I$17-'Final Temp'!$I$13)*(1-EXP(-N215/'Final Temp'!$I$9))),M215)</f>
        <v>96.850749502777958</v>
      </c>
      <c r="P215" s="66">
        <f>IF(N215=0,O215,'Final Temp'!$I$13)</f>
        <v>75</v>
      </c>
      <c r="Q215" s="66">
        <f t="shared" si="15"/>
        <v>96.850749502777958</v>
      </c>
      <c r="R215" s="66">
        <f>'Final Temp'!$D$13+(('Final Temp'!$I$17-'Final Temp'!$D$13)*(1-EXP(-L215/'Final Temp'!$I$9)))</f>
        <v>117.37491888264593</v>
      </c>
      <c r="S215" s="66">
        <f>IF('Final Temp'!$D$17&gt;='Final Temp'!$I$13,Calcs!R215,"")</f>
        <v>117.37491888264593</v>
      </c>
    </row>
    <row r="216" spans="2:19" x14ac:dyDescent="0.25">
      <c r="B216" s="65">
        <f t="shared" si="17"/>
        <v>387.00000000000148</v>
      </c>
      <c r="C216" s="66">
        <f>'Final Temp'!$D$13+(('Final Temp'!$D$17-'Final Temp'!$D$13)*(1-EXP(-B216/'Final Temp'!$D$9)))</f>
        <v>105.87022446990078</v>
      </c>
      <c r="D216" s="65">
        <f>IF(C216&gt;'Final Temp'!$I$13,D215+A$2,0)</f>
        <v>232.2000000000005</v>
      </c>
      <c r="E216" s="66">
        <f>IF(D216&gt;0,'Final Temp'!$I$13+(('Final Temp'!I$17-'Final Temp'!$I$13)*(1-EXP(-D216/'Final Temp'!I$9))),C216)</f>
        <v>127.03974625404526</v>
      </c>
      <c r="F216" s="66">
        <f>IF(D216=0,E216,'Final Temp'!$I$13)</f>
        <v>75</v>
      </c>
      <c r="G216" s="66">
        <f t="shared" si="18"/>
        <v>127.03974625404526</v>
      </c>
      <c r="H216" s="66">
        <f>'Final Temp'!D$13+(('Final Temp'!I$17-'Final Temp'!D$13)*(1-EXP(-B216/'Final Temp'!I$9)))</f>
        <v>133.19491459749906</v>
      </c>
      <c r="I216" s="66">
        <f>IF('Final Temp'!$D$17&gt;='Final Temp'!$I$13,Calcs!H216,"")</f>
        <v>133.19491459749906</v>
      </c>
      <c r="L216" s="65">
        <f t="shared" si="14"/>
        <v>215</v>
      </c>
      <c r="M216" s="66">
        <f>'Final Temp'!$D$13+(('Final Temp'!$D$17-'Final Temp'!$D$13)*(1-EXP(-L216/'Final Temp'!$D$9)))</f>
        <v>84.966176784835085</v>
      </c>
      <c r="N216" s="65">
        <f>IF(M216&gt;'Final Temp'!$I$13,N215+K$2,0)</f>
        <v>60</v>
      </c>
      <c r="O216" s="66">
        <f>IF(N216&gt;0,'Final Temp'!$I$13+(('Final Temp'!$I$17-'Final Temp'!$I$13)*(1-EXP(-N216/'Final Temp'!$I$9))),M216)</f>
        <v>97.149359036971163</v>
      </c>
      <c r="P216" s="66">
        <f>IF(N216=0,O216,'Final Temp'!$I$13)</f>
        <v>75</v>
      </c>
      <c r="Q216" s="66">
        <f t="shared" si="15"/>
        <v>97.149359036971163</v>
      </c>
      <c r="R216" s="66">
        <f>'Final Temp'!$D$13+(('Final Temp'!$I$17-'Final Temp'!$D$13)*(1-EXP(-L216/'Final Temp'!$I$9)))</f>
        <v>117.53149321141606</v>
      </c>
      <c r="S216" s="66">
        <f>IF('Final Temp'!$D$17&gt;='Final Temp'!$I$13,Calcs!R216,"")</f>
        <v>117.53149321141606</v>
      </c>
    </row>
    <row r="217" spans="2:19" x14ac:dyDescent="0.25">
      <c r="B217" s="65">
        <f t="shared" si="17"/>
        <v>388.80000000000149</v>
      </c>
      <c r="C217" s="66">
        <f>'Final Temp'!$D$13+(('Final Temp'!$D$17-'Final Temp'!$D$13)*(1-EXP(-B217/'Final Temp'!$D$9)))</f>
        <v>106.04044743550622</v>
      </c>
      <c r="D217" s="65">
        <f>IF(C217&gt;'Final Temp'!$I$13,D216+A$2,0)</f>
        <v>234.00000000000051</v>
      </c>
      <c r="E217" s="66">
        <f>IF(D217&gt;0,'Final Temp'!$I$13+(('Final Temp'!I$17-'Final Temp'!$I$13)*(1-EXP(-D217/'Final Temp'!I$9))),C217)</f>
        <v>127.20074111172744</v>
      </c>
      <c r="F217" s="66">
        <f>IF(D217=0,E217,'Final Temp'!$I$13)</f>
        <v>75</v>
      </c>
      <c r="G217" s="66">
        <f t="shared" si="18"/>
        <v>127.20074111172744</v>
      </c>
      <c r="H217" s="66">
        <f>'Final Temp'!D$13+(('Final Temp'!I$17-'Final Temp'!D$13)*(1-EXP(-B217/'Final Temp'!I$9)))</f>
        <v>133.27944872602509</v>
      </c>
      <c r="I217" s="66">
        <f>IF('Final Temp'!$D$17&gt;='Final Temp'!$I$13,Calcs!H217,"")</f>
        <v>133.27944872602509</v>
      </c>
      <c r="L217" s="65">
        <f t="shared" si="14"/>
        <v>216</v>
      </c>
      <c r="M217" s="66">
        <f>'Final Temp'!$D$13+(('Final Temp'!$D$17-'Final Temp'!$D$13)*(1-EXP(-L217/'Final Temp'!$D$9)))</f>
        <v>85.118836390597352</v>
      </c>
      <c r="N217" s="65">
        <f>IF(M217&gt;'Final Temp'!$I$13,N216+K$2,0)</f>
        <v>61</v>
      </c>
      <c r="O217" s="66">
        <f>IF(N217&gt;0,'Final Temp'!$I$13+(('Final Temp'!$I$17-'Final Temp'!$I$13)*(1-EXP(-N217/'Final Temp'!$I$9))),M217)</f>
        <v>97.445902077473662</v>
      </c>
      <c r="P217" s="66">
        <f>IF(N217=0,O217,'Final Temp'!$I$13)</f>
        <v>75</v>
      </c>
      <c r="Q217" s="66">
        <f t="shared" si="15"/>
        <v>97.445902077473662</v>
      </c>
      <c r="R217" s="66">
        <f>'Final Temp'!$D$13+(('Final Temp'!$I$17-'Final Temp'!$D$13)*(1-EXP(-L217/'Final Temp'!$I$9)))</f>
        <v>117.68698398515703</v>
      </c>
      <c r="S217" s="66">
        <f>IF('Final Temp'!$D$17&gt;='Final Temp'!$I$13,Calcs!R217,"")</f>
        <v>117.68698398515703</v>
      </c>
    </row>
    <row r="218" spans="2:19" x14ac:dyDescent="0.25">
      <c r="B218" s="65">
        <f t="shared" si="17"/>
        <v>390.6000000000015</v>
      </c>
      <c r="C218" s="66">
        <f>'Final Temp'!$D$13+(('Final Temp'!$D$17-'Final Temp'!$D$13)*(1-EXP(-B218/'Final Temp'!$D$9)))</f>
        <v>106.20982141052885</v>
      </c>
      <c r="D218" s="65">
        <f>IF(C218&gt;'Final Temp'!$I$13,D217+A$2,0)</f>
        <v>235.80000000000052</v>
      </c>
      <c r="E218" s="66">
        <f>IF(D218&gt;0,'Final Temp'!$I$13+(('Final Temp'!I$17-'Final Temp'!$I$13)*(1-EXP(-D218/'Final Temp'!I$9))),C218)</f>
        <v>127.35973605916801</v>
      </c>
      <c r="F218" s="66">
        <f>IF(D218=0,E218,'Final Temp'!$I$13)</f>
        <v>75</v>
      </c>
      <c r="G218" s="66">
        <f t="shared" si="18"/>
        <v>127.35973605916801</v>
      </c>
      <c r="H218" s="66">
        <f>'Final Temp'!D$13+(('Final Temp'!I$17-'Final Temp'!D$13)*(1-EXP(-B218/'Final Temp'!I$9)))</f>
        <v>133.36293275474151</v>
      </c>
      <c r="I218" s="66">
        <f>IF('Final Temp'!$D$17&gt;='Final Temp'!$I$13,Calcs!H218,"")</f>
        <v>133.36293275474151</v>
      </c>
      <c r="L218" s="65">
        <f t="shared" si="14"/>
        <v>217</v>
      </c>
      <c r="M218" s="66">
        <f>'Final Temp'!$D$13+(('Final Temp'!$D$17-'Final Temp'!$D$13)*(1-EXP(-L218/'Final Temp'!$D$9)))</f>
        <v>85.271072530318747</v>
      </c>
      <c r="N218" s="65">
        <f>IF(M218&gt;'Final Temp'!$I$13,N217+K$2,0)</f>
        <v>62</v>
      </c>
      <c r="O218" s="66">
        <f>IF(N218&gt;0,'Final Temp'!$I$13+(('Final Temp'!$I$17-'Final Temp'!$I$13)*(1-EXP(-N218/'Final Temp'!$I$9))),M218)</f>
        <v>97.740392925222579</v>
      </c>
      <c r="P218" s="66">
        <f>IF(N218=0,O218,'Final Temp'!$I$13)</f>
        <v>75</v>
      </c>
      <c r="Q218" s="66">
        <f t="shared" si="15"/>
        <v>97.740392925222579</v>
      </c>
      <c r="R218" s="66">
        <f>'Final Temp'!$D$13+(('Final Temp'!$I$17-'Final Temp'!$D$13)*(1-EXP(-L218/'Final Temp'!$I$9)))</f>
        <v>117.84139870248951</v>
      </c>
      <c r="S218" s="66">
        <f>IF('Final Temp'!$D$17&gt;='Final Temp'!$I$13,Calcs!R218,"")</f>
        <v>117.84139870248951</v>
      </c>
    </row>
    <row r="219" spans="2:19" x14ac:dyDescent="0.25">
      <c r="B219" s="65">
        <f t="shared" si="17"/>
        <v>392.40000000000151</v>
      </c>
      <c r="C219" s="66">
        <f>'Final Temp'!$D$13+(('Final Temp'!$D$17-'Final Temp'!$D$13)*(1-EXP(-B219/'Final Temp'!$D$9)))</f>
        <v>106.3783506293268</v>
      </c>
      <c r="D219" s="65">
        <f>IF(C219&gt;'Final Temp'!$I$13,D218+A$2,0)</f>
        <v>237.60000000000053</v>
      </c>
      <c r="E219" s="66">
        <f>IF(D219&gt;0,'Final Temp'!$I$13+(('Final Temp'!I$17-'Final Temp'!$I$13)*(1-EXP(-D219/'Final Temp'!I$9))),C219)</f>
        <v>127.51675593965103</v>
      </c>
      <c r="F219" s="66">
        <f>IF(D219=0,E219,'Final Temp'!$I$13)</f>
        <v>75</v>
      </c>
      <c r="G219" s="66">
        <f t="shared" si="18"/>
        <v>127.51675593965103</v>
      </c>
      <c r="H219" s="66">
        <f>'Final Temp'!D$13+(('Final Temp'!I$17-'Final Temp'!D$13)*(1-EXP(-B219/'Final Temp'!I$9)))</f>
        <v>133.44537972819762</v>
      </c>
      <c r="I219" s="66">
        <f>IF('Final Temp'!$D$17&gt;='Final Temp'!$I$13,Calcs!H219,"")</f>
        <v>133.44537972819762</v>
      </c>
      <c r="L219" s="65">
        <f t="shared" si="14"/>
        <v>218</v>
      </c>
      <c r="M219" s="66">
        <f>'Final Temp'!$D$13+(('Final Temp'!$D$17-'Final Temp'!$D$13)*(1-EXP(-L219/'Final Temp'!$D$9)))</f>
        <v>85.422886378661573</v>
      </c>
      <c r="N219" s="65">
        <f>IF(M219&gt;'Final Temp'!$I$13,N218+K$2,0)</f>
        <v>63</v>
      </c>
      <c r="O219" s="66">
        <f>IF(N219&gt;0,'Final Temp'!$I$13+(('Final Temp'!$I$17-'Final Temp'!$I$13)*(1-EXP(-N219/'Final Temp'!$I$9))),M219)</f>
        <v>98.032845782187024</v>
      </c>
      <c r="P219" s="66">
        <f>IF(N219=0,O219,'Final Temp'!$I$13)</f>
        <v>75</v>
      </c>
      <c r="Q219" s="66">
        <f t="shared" si="15"/>
        <v>98.032845782187024</v>
      </c>
      <c r="R219" s="66">
        <f>'Final Temp'!$D$13+(('Final Temp'!$I$17-'Final Temp'!$D$13)*(1-EXP(-L219/'Final Temp'!$I$9)))</f>
        <v>117.99474481014087</v>
      </c>
      <c r="S219" s="66">
        <f>IF('Final Temp'!$D$17&gt;='Final Temp'!$I$13,Calcs!R219,"")</f>
        <v>117.99474481014087</v>
      </c>
    </row>
    <row r="220" spans="2:19" x14ac:dyDescent="0.25">
      <c r="B220" s="65">
        <f t="shared" si="17"/>
        <v>394.20000000000152</v>
      </c>
      <c r="C220" s="66">
        <f>'Final Temp'!$D$13+(('Final Temp'!$D$17-'Final Temp'!$D$13)*(1-EXP(-B220/'Final Temp'!$D$9)))</f>
        <v>106.54603930513939</v>
      </c>
      <c r="D220" s="65">
        <f>IF(C220&gt;'Final Temp'!$I$13,D219+A$2,0)</f>
        <v>239.40000000000055</v>
      </c>
      <c r="E220" s="66">
        <f>IF(D220&gt;0,'Final Temp'!$I$13+(('Final Temp'!I$17-'Final Temp'!$I$13)*(1-EXP(-D220/'Final Temp'!I$9))),C220)</f>
        <v>127.67182528785226</v>
      </c>
      <c r="F220" s="66">
        <f>IF(D220=0,E220,'Final Temp'!$I$13)</f>
        <v>75</v>
      </c>
      <c r="G220" s="66">
        <f t="shared" si="18"/>
        <v>127.67182528785226</v>
      </c>
      <c r="H220" s="66">
        <f>'Final Temp'!D$13+(('Final Temp'!I$17-'Final Temp'!D$13)*(1-EXP(-B220/'Final Temp'!I$9)))</f>
        <v>133.52680252890082</v>
      </c>
      <c r="I220" s="66">
        <f>IF('Final Temp'!$D$17&gt;='Final Temp'!$I$13,Calcs!H220,"")</f>
        <v>133.52680252890082</v>
      </c>
      <c r="L220" s="65">
        <f t="shared" si="14"/>
        <v>219</v>
      </c>
      <c r="M220" s="66">
        <f>'Final Temp'!$D$13+(('Final Temp'!$D$17-'Final Temp'!$D$13)*(1-EXP(-L220/'Final Temp'!$D$9)))</f>
        <v>85.574279107029753</v>
      </c>
      <c r="N220" s="65">
        <f>IF(M220&gt;'Final Temp'!$I$13,N219+K$2,0)</f>
        <v>64</v>
      </c>
      <c r="O220" s="66">
        <f>IF(N220&gt;0,'Final Temp'!$I$13+(('Final Temp'!$I$17-'Final Temp'!$I$13)*(1-EXP(-N220/'Final Temp'!$I$9))),M220)</f>
        <v>98.323274752052953</v>
      </c>
      <c r="P220" s="66">
        <f>IF(N220=0,O220,'Final Temp'!$I$13)</f>
        <v>75</v>
      </c>
      <c r="Q220" s="66">
        <f t="shared" si="15"/>
        <v>98.323274752052953</v>
      </c>
      <c r="R220" s="66">
        <f>'Final Temp'!$D$13+(('Final Temp'!$I$17-'Final Temp'!$D$13)*(1-EXP(-L220/'Final Temp'!$I$9)))</f>
        <v>118.14702970330418</v>
      </c>
      <c r="S220" s="66">
        <f>IF('Final Temp'!$D$17&gt;='Final Temp'!$I$13,Calcs!R220,"")</f>
        <v>118.14702970330418</v>
      </c>
    </row>
    <row r="221" spans="2:19" x14ac:dyDescent="0.25">
      <c r="B221" s="65">
        <f t="shared" si="17"/>
        <v>396.00000000000153</v>
      </c>
      <c r="C221" s="66">
        <f>'Final Temp'!$D$13+(('Final Temp'!$D$17-'Final Temp'!$D$13)*(1-EXP(-B221/'Final Temp'!$D$9)))</f>
        <v>106.71289163019219</v>
      </c>
      <c r="D221" s="65">
        <f>IF(C221&gt;'Final Temp'!$I$13,D220+A$2,0)</f>
        <v>241.20000000000056</v>
      </c>
      <c r="E221" s="66">
        <f>IF(D221&gt;0,'Final Temp'!$I$13+(('Final Temp'!I$17-'Final Temp'!$I$13)*(1-EXP(-D221/'Final Temp'!I$9))),C221)</f>
        <v>127.82496833367284</v>
      </c>
      <c r="F221" s="66">
        <f>IF(D221=0,E221,'Final Temp'!$I$13)</f>
        <v>75</v>
      </c>
      <c r="G221" s="66">
        <f t="shared" si="18"/>
        <v>127.82496833367284</v>
      </c>
      <c r="H221" s="66">
        <f>'Final Temp'!D$13+(('Final Temp'!I$17-'Final Temp'!D$13)*(1-EXP(-B221/'Final Temp'!I$9)))</f>
        <v>133.60721387932932</v>
      </c>
      <c r="I221" s="66">
        <f>IF('Final Temp'!$D$17&gt;='Final Temp'!$I$13,Calcs!H221,"")</f>
        <v>133.60721387932932</v>
      </c>
      <c r="J221" s="67"/>
      <c r="L221" s="65">
        <f t="shared" si="14"/>
        <v>220</v>
      </c>
      <c r="M221" s="66">
        <f>'Final Temp'!$D$13+(('Final Temp'!$D$17-'Final Temp'!$D$13)*(1-EXP(-L221/'Final Temp'!$D$9)))</f>
        <v>85.725251883577812</v>
      </c>
      <c r="N221" s="65">
        <f>IF(M221&gt;'Final Temp'!$I$13,N220+K$2,0)</f>
        <v>65</v>
      </c>
      <c r="O221" s="66">
        <f>IF(N221&gt;0,'Final Temp'!$I$13+(('Final Temp'!$I$17-'Final Temp'!$I$13)*(1-EXP(-N221/'Final Temp'!$I$9))),M221)</f>
        <v>98.611693840903371</v>
      </c>
      <c r="P221" s="66">
        <f>IF(N221=0,O221,'Final Temp'!$I$13)</f>
        <v>75</v>
      </c>
      <c r="Q221" s="66">
        <f t="shared" si="15"/>
        <v>98.611693840903371</v>
      </c>
      <c r="R221" s="66">
        <f>'Final Temp'!$D$13+(('Final Temp'!$I$17-'Final Temp'!$D$13)*(1-EXP(-L221/'Final Temp'!$I$9)))</f>
        <v>118.29826072599492</v>
      </c>
      <c r="S221" s="66">
        <f>IF('Final Temp'!$D$17&gt;='Final Temp'!$I$13,Calcs!R221,"")</f>
        <v>118.29826072599492</v>
      </c>
    </row>
    <row r="222" spans="2:19" x14ac:dyDescent="0.25">
      <c r="B222" s="65">
        <f t="shared" si="17"/>
        <v>397.80000000000155</v>
      </c>
      <c r="C222" s="66">
        <f>'Final Temp'!$D$13+(('Final Temp'!$D$17-'Final Temp'!$D$13)*(1-EXP(-B222/'Final Temp'!$D$9)))</f>
        <v>106.87891177580204</v>
      </c>
      <c r="D222" s="65">
        <f>IF(C222&gt;'Final Temp'!$I$13,D221+A$2,0)</f>
        <v>243.00000000000057</v>
      </c>
      <c r="E222" s="66">
        <f>IF(D222&gt;0,'Final Temp'!$I$13+(('Final Temp'!I$17-'Final Temp'!$I$13)*(1-EXP(-D222/'Final Temp'!I$9))),C222)</f>
        <v>127.97620900602527</v>
      </c>
      <c r="F222" s="66">
        <f>IF(D222=0,E222,'Final Temp'!$I$13)</f>
        <v>75</v>
      </c>
      <c r="G222" s="66">
        <f t="shared" si="18"/>
        <v>127.97620900602527</v>
      </c>
      <c r="H222" s="66">
        <f>'Final Temp'!D$13+(('Final Temp'!I$17-'Final Temp'!D$13)*(1-EXP(-B222/'Final Temp'!I$9)))</f>
        <v>133.68662634392024</v>
      </c>
      <c r="I222" s="66">
        <f>IF('Final Temp'!$D$17&gt;='Final Temp'!$I$13,Calcs!H222,"")</f>
        <v>133.68662634392024</v>
      </c>
      <c r="L222" s="65">
        <f t="shared" si="14"/>
        <v>221</v>
      </c>
      <c r="M222" s="66">
        <f>'Final Temp'!$D$13+(('Final Temp'!$D$17-'Final Temp'!$D$13)*(1-EXP(-L222/'Final Temp'!$D$9)))</f>
        <v>85.875805873219889</v>
      </c>
      <c r="N222" s="65">
        <f>IF(M222&gt;'Final Temp'!$I$13,N221+K$2,0)</f>
        <v>66</v>
      </c>
      <c r="O222" s="66">
        <f>IF(N222&gt;0,'Final Temp'!$I$13+(('Final Temp'!$I$17-'Final Temp'!$I$13)*(1-EXP(-N222/'Final Temp'!$I$9))),M222)</f>
        <v>98.898116957893762</v>
      </c>
      <c r="P222" s="66">
        <f>IF(N222=0,O222,'Final Temp'!$I$13)</f>
        <v>75</v>
      </c>
      <c r="Q222" s="66">
        <f t="shared" si="15"/>
        <v>98.898116957893762</v>
      </c>
      <c r="R222" s="66">
        <f>'Final Temp'!$D$13+(('Final Temp'!$I$17-'Final Temp'!$D$13)*(1-EXP(-L222/'Final Temp'!$I$9)))</f>
        <v>118.44844517140518</v>
      </c>
      <c r="S222" s="66">
        <f>IF('Final Temp'!$D$17&gt;='Final Temp'!$I$13,Calcs!R222,"")</f>
        <v>118.44844517140518</v>
      </c>
    </row>
    <row r="223" spans="2:19" x14ac:dyDescent="0.25">
      <c r="B223" s="65">
        <f t="shared" si="17"/>
        <v>399.60000000000156</v>
      </c>
      <c r="C223" s="66">
        <f>'Final Temp'!$D$13+(('Final Temp'!$D$17-'Final Temp'!$D$13)*(1-EXP(-B223/'Final Temp'!$D$9)))</f>
        <v>107.04410389248123</v>
      </c>
      <c r="D223" s="65">
        <f>IF(C223&gt;'Final Temp'!$I$13,D222+A$2,0)</f>
        <v>244.80000000000058</v>
      </c>
      <c r="E223" s="66">
        <f>IF(D223&gt;0,'Final Temp'!$I$13+(('Final Temp'!I$17-'Final Temp'!$I$13)*(1-EXP(-D223/'Final Temp'!I$9))),C223)</f>
        <v>128.1255709365723</v>
      </c>
      <c r="F223" s="66">
        <f>IF(D223=0,E223,'Final Temp'!$I$13)</f>
        <v>75</v>
      </c>
      <c r="G223" s="66">
        <f t="shared" si="18"/>
        <v>128.1255709365723</v>
      </c>
      <c r="H223" s="66">
        <f>'Final Temp'!D$13+(('Final Temp'!I$17-'Final Temp'!D$13)*(1-EXP(-B223/'Final Temp'!I$9)))</f>
        <v>133.76505233103273</v>
      </c>
      <c r="I223" s="66">
        <f>IF('Final Temp'!$D$17&gt;='Final Temp'!$I$13,Calcs!H223,"")</f>
        <v>133.76505233103273</v>
      </c>
      <c r="L223" s="65">
        <f t="shared" si="14"/>
        <v>222</v>
      </c>
      <c r="M223" s="66">
        <f>'Final Temp'!$D$13+(('Final Temp'!$D$17-'Final Temp'!$D$13)*(1-EXP(-L223/'Final Temp'!$D$9)))</f>
        <v>86.025942237638731</v>
      </c>
      <c r="N223" s="65">
        <f>IF(M223&gt;'Final Temp'!$I$13,N222+K$2,0)</f>
        <v>67</v>
      </c>
      <c r="O223" s="66">
        <f>IF(N223&gt;0,'Final Temp'!$I$13+(('Final Temp'!$I$17-'Final Temp'!$I$13)*(1-EXP(-N223/'Final Temp'!$I$9))),M223)</f>
        <v>99.182557915922843</v>
      </c>
      <c r="P223" s="66">
        <f>IF(N223=0,O223,'Final Temp'!$I$13)</f>
        <v>75</v>
      </c>
      <c r="Q223" s="66">
        <f t="shared" si="15"/>
        <v>99.182557915922843</v>
      </c>
      <c r="R223" s="66">
        <f>'Final Temp'!$D$13+(('Final Temp'!$I$17-'Final Temp'!$D$13)*(1-EXP(-L223/'Final Temp'!$I$9)))</f>
        <v>118.59759028225525</v>
      </c>
      <c r="S223" s="66">
        <f>IF('Final Temp'!$D$17&gt;='Final Temp'!$I$13,Calcs!R223,"")</f>
        <v>118.59759028225525</v>
      </c>
    </row>
    <row r="224" spans="2:19" x14ac:dyDescent="0.25">
      <c r="B224" s="65">
        <f t="shared" si="17"/>
        <v>401.40000000000157</v>
      </c>
      <c r="C224" s="66">
        <f>'Final Temp'!$D$13+(('Final Temp'!$D$17-'Final Temp'!$D$13)*(1-EXP(-B224/'Final Temp'!$D$9)))</f>
        <v>107.20847211004128</v>
      </c>
      <c r="D224" s="65">
        <f>IF(C224&gt;'Final Temp'!$I$13,D223+A$2,0)</f>
        <v>246.60000000000059</v>
      </c>
      <c r="E224" s="66">
        <f>IF(D224&gt;0,'Final Temp'!$I$13+(('Final Temp'!I$17-'Final Temp'!$I$13)*(1-EXP(-D224/'Final Temp'!I$9))),C224)</f>
        <v>128.27307746341944</v>
      </c>
      <c r="F224" s="66">
        <f>IF(D224=0,E224,'Final Temp'!$I$13)</f>
        <v>75</v>
      </c>
      <c r="G224" s="66">
        <f t="shared" si="18"/>
        <v>128.27307746341944</v>
      </c>
      <c r="H224" s="66">
        <f>'Final Temp'!D$13+(('Final Temp'!I$17-'Final Temp'!D$13)*(1-EXP(-B224/'Final Temp'!I$9)))</f>
        <v>133.84250409488686</v>
      </c>
      <c r="I224" s="66">
        <f>IF('Final Temp'!$D$17&gt;='Final Temp'!$I$13,Calcs!H224,"")</f>
        <v>133.84250409488686</v>
      </c>
      <c r="L224" s="65">
        <f t="shared" si="14"/>
        <v>223</v>
      </c>
      <c r="M224" s="66">
        <f>'Final Temp'!$D$13+(('Final Temp'!$D$17-'Final Temp'!$D$13)*(1-EXP(-L224/'Final Temp'!$D$9)))</f>
        <v>86.175662135294715</v>
      </c>
      <c r="N224" s="65">
        <f>IF(M224&gt;'Final Temp'!$I$13,N223+K$2,0)</f>
        <v>68</v>
      </c>
      <c r="O224" s="66">
        <f>IF(N224&gt;0,'Final Temp'!$I$13+(('Final Temp'!$I$17-'Final Temp'!$I$13)*(1-EXP(-N224/'Final Temp'!$I$9))),M224)</f>
        <v>99.465030432298747</v>
      </c>
      <c r="P224" s="66">
        <f>IF(N224=0,O224,'Final Temp'!$I$13)</f>
        <v>75</v>
      </c>
      <c r="Q224" s="66">
        <f t="shared" si="15"/>
        <v>99.465030432298747</v>
      </c>
      <c r="R224" s="66">
        <f>'Final Temp'!$D$13+(('Final Temp'!$I$17-'Final Temp'!$D$13)*(1-EXP(-L224/'Final Temp'!$I$9)))</f>
        <v>118.74570325114307</v>
      </c>
      <c r="S224" s="66">
        <f>IF('Final Temp'!$D$17&gt;='Final Temp'!$I$13,Calcs!R224,"")</f>
        <v>118.74570325114307</v>
      </c>
    </row>
    <row r="225" spans="2:19" x14ac:dyDescent="0.25">
      <c r="B225" s="65">
        <f t="shared" si="17"/>
        <v>403.20000000000158</v>
      </c>
      <c r="C225" s="66">
        <f>'Final Temp'!$D$13+(('Final Temp'!$D$17-'Final Temp'!$D$13)*(1-EXP(-B225/'Final Temp'!$D$9)))</f>
        <v>107.3720205376962</v>
      </c>
      <c r="D225" s="65">
        <f>IF(C225&gt;'Final Temp'!$I$13,D224+A$2,0)</f>
        <v>248.4000000000006</v>
      </c>
      <c r="E225" s="66">
        <f>IF(D225&gt;0,'Final Temp'!$I$13+(('Final Temp'!I$17-'Final Temp'!$I$13)*(1-EXP(-D225/'Final Temp'!I$9))),C225)</f>
        <v>128.41875163476166</v>
      </c>
      <c r="F225" s="66">
        <f>IF(D225=0,E225,'Final Temp'!$I$13)</f>
        <v>75</v>
      </c>
      <c r="G225" s="66">
        <f t="shared" si="18"/>
        <v>128.41875163476166</v>
      </c>
      <c r="H225" s="66">
        <f>'Final Temp'!D$13+(('Final Temp'!I$17-'Final Temp'!D$13)*(1-EXP(-B225/'Final Temp'!I$9)))</f>
        <v>133.91899373747827</v>
      </c>
      <c r="I225" s="66">
        <f>IF('Final Temp'!$D$17&gt;='Final Temp'!$I$13,Calcs!H225,"")</f>
        <v>133.91899373747827</v>
      </c>
      <c r="L225" s="65">
        <f t="shared" si="14"/>
        <v>224</v>
      </c>
      <c r="M225" s="66">
        <f>'Final Temp'!$D$13+(('Final Temp'!$D$17-'Final Temp'!$D$13)*(1-EXP(-L225/'Final Temp'!$D$9)))</f>
        <v>86.324966721434691</v>
      </c>
      <c r="N225" s="65">
        <f>IF(M225&gt;'Final Temp'!$I$13,N224+K$2,0)</f>
        <v>69</v>
      </c>
      <c r="O225" s="66">
        <f>IF(N225&gt;0,'Final Temp'!$I$13+(('Final Temp'!$I$17-'Final Temp'!$I$13)*(1-EXP(-N225/'Final Temp'!$I$9))),M225)</f>
        <v>99.74554812940049</v>
      </c>
      <c r="P225" s="66">
        <f>IF(N225=0,O225,'Final Temp'!$I$13)</f>
        <v>75</v>
      </c>
      <c r="Q225" s="66">
        <f t="shared" si="15"/>
        <v>99.74554812940049</v>
      </c>
      <c r="R225" s="66">
        <f>'Final Temp'!$D$13+(('Final Temp'!$I$17-'Final Temp'!$D$13)*(1-EXP(-L225/'Final Temp'!$I$9)))</f>
        <v>118.89279122089098</v>
      </c>
      <c r="S225" s="66">
        <f>IF('Final Temp'!$D$17&gt;='Final Temp'!$I$13,Calcs!R225,"")</f>
        <v>118.89279122089098</v>
      </c>
    </row>
    <row r="226" spans="2:19" x14ac:dyDescent="0.25">
      <c r="B226" s="65">
        <f t="shared" si="17"/>
        <v>405.00000000000159</v>
      </c>
      <c r="C226" s="66">
        <f>'Final Temp'!$D$13+(('Final Temp'!$D$17-'Final Temp'!$D$13)*(1-EXP(-B226/'Final Temp'!$D$9)))</f>
        <v>107.53475326416518</v>
      </c>
      <c r="D226" s="65">
        <f>IF(C226&gt;'Final Temp'!$I$13,D225+A$2,0)</f>
        <v>250.20000000000061</v>
      </c>
      <c r="E226" s="66">
        <f>IF(D226&gt;0,'Final Temp'!$I$13+(('Final Temp'!I$17-'Final Temp'!$I$13)*(1-EXP(-D226/'Final Temp'!I$9))),C226)</f>
        <v>128.56261621248456</v>
      </c>
      <c r="F226" s="66">
        <f>IF(D226=0,E226,'Final Temp'!$I$13)</f>
        <v>75</v>
      </c>
      <c r="G226" s="66">
        <f t="shared" si="18"/>
        <v>128.56261621248456</v>
      </c>
      <c r="H226" s="66">
        <f>'Final Temp'!D$13+(('Final Temp'!I$17-'Final Temp'!D$13)*(1-EXP(-B226/'Final Temp'!I$9)))</f>
        <v>133.99453321046929</v>
      </c>
      <c r="I226" s="66">
        <f>IF('Final Temp'!$D$17&gt;='Final Temp'!$I$13,Calcs!H226,"")</f>
        <v>133.99453321046929</v>
      </c>
      <c r="L226" s="65">
        <f t="shared" si="14"/>
        <v>225</v>
      </c>
      <c r="M226" s="66">
        <f>'Final Temp'!$D$13+(('Final Temp'!$D$17-'Final Temp'!$D$13)*(1-EXP(-L226/'Final Temp'!$D$9)))</f>
        <v>86.473857148100976</v>
      </c>
      <c r="N226" s="65">
        <f>IF(M226&gt;'Final Temp'!$I$13,N225+K$2,0)</f>
        <v>70</v>
      </c>
      <c r="O226" s="66">
        <f>IF(N226&gt;0,'Final Temp'!$I$13+(('Final Temp'!$I$17-'Final Temp'!$I$13)*(1-EXP(-N226/'Final Temp'!$I$9))),M226)</f>
        <v>100.02412453533496</v>
      </c>
      <c r="P226" s="66">
        <f>IF(N226=0,O226,'Final Temp'!$I$13)</f>
        <v>75</v>
      </c>
      <c r="Q226" s="66">
        <f t="shared" si="15"/>
        <v>100.02412453533496</v>
      </c>
      <c r="R226" s="66">
        <f>'Final Temp'!$D$13+(('Final Temp'!$I$17-'Final Temp'!$D$13)*(1-EXP(-L226/'Final Temp'!$I$9)))</f>
        <v>119.03886128489022</v>
      </c>
      <c r="S226" s="66">
        <f>IF('Final Temp'!$D$17&gt;='Final Temp'!$I$13,Calcs!R226,"")</f>
        <v>119.03886128489022</v>
      </c>
    </row>
    <row r="227" spans="2:19" x14ac:dyDescent="0.25">
      <c r="B227" s="65">
        <f t="shared" si="17"/>
        <v>406.8000000000016</v>
      </c>
      <c r="C227" s="66">
        <f>'Final Temp'!$D$13+(('Final Temp'!$D$17-'Final Temp'!$D$13)*(1-EXP(-B227/'Final Temp'!$D$9)))</f>
        <v>107.69667435777485</v>
      </c>
      <c r="D227" s="65">
        <f>IF(C227&gt;'Final Temp'!$I$13,D226+A$2,0)</f>
        <v>252.00000000000063</v>
      </c>
      <c r="E227" s="66">
        <f>IF(D227&gt;0,'Final Temp'!$I$13+(('Final Temp'!I$17-'Final Temp'!$I$13)*(1-EXP(-D227/'Final Temp'!I$9))),C227)</f>
        <v>128.7046936757211</v>
      </c>
      <c r="F227" s="66">
        <f>IF(D227=0,E227,'Final Temp'!$I$13)</f>
        <v>75</v>
      </c>
      <c r="G227" s="66">
        <f t="shared" si="18"/>
        <v>128.7046936757211</v>
      </c>
      <c r="H227" s="66">
        <f>'Final Temp'!D$13+(('Final Temp'!I$17-'Final Temp'!D$13)*(1-EXP(-B227/'Final Temp'!I$9)))</f>
        <v>134.06913431705618</v>
      </c>
      <c r="I227" s="66">
        <f>IF('Final Temp'!$D$17&gt;='Final Temp'!$I$13,Calcs!H227,"")</f>
        <v>134.06913431705618</v>
      </c>
      <c r="L227" s="65">
        <f t="shared" si="14"/>
        <v>226</v>
      </c>
      <c r="M227" s="66">
        <f>'Final Temp'!$D$13+(('Final Temp'!$D$17-'Final Temp'!$D$13)*(1-EXP(-L227/'Final Temp'!$D$9)))</f>
        <v>86.622334564140175</v>
      </c>
      <c r="N227" s="65">
        <f>IF(M227&gt;'Final Temp'!$I$13,N226+K$2,0)</f>
        <v>71</v>
      </c>
      <c r="O227" s="66">
        <f>IF(N227&gt;0,'Final Temp'!$I$13+(('Final Temp'!$I$17-'Final Temp'!$I$13)*(1-EXP(-N227/'Final Temp'!$I$9))),M227)</f>
        <v>100.30077308458931</v>
      </c>
      <c r="P227" s="66">
        <f>IF(N227=0,O227,'Final Temp'!$I$13)</f>
        <v>75</v>
      </c>
      <c r="Q227" s="66">
        <f t="shared" si="15"/>
        <v>100.30077308458931</v>
      </c>
      <c r="R227" s="66">
        <f>'Final Temp'!$D$13+(('Final Temp'!$I$17-'Final Temp'!$D$13)*(1-EXP(-L227/'Final Temp'!$I$9)))</f>
        <v>119.18392048744302</v>
      </c>
      <c r="S227" s="66">
        <f>IF('Final Temp'!$D$17&gt;='Final Temp'!$I$13,Calcs!R227,"")</f>
        <v>119.18392048744302</v>
      </c>
    </row>
    <row r="228" spans="2:19" x14ac:dyDescent="0.25">
      <c r="B228" s="65">
        <f t="shared" si="17"/>
        <v>408.60000000000161</v>
      </c>
      <c r="C228" s="66">
        <f>'Final Temp'!$D$13+(('Final Temp'!$D$17-'Final Temp'!$D$13)*(1-EXP(-B228/'Final Temp'!$D$9)))</f>
        <v>107.857787866561</v>
      </c>
      <c r="D228" s="65">
        <f>IF(C228&gt;'Final Temp'!$I$13,D227+A$2,0)</f>
        <v>253.80000000000064</v>
      </c>
      <c r="E228" s="66">
        <f>IF(D228&gt;0,'Final Temp'!$I$13+(('Final Temp'!I$17-'Final Temp'!$I$13)*(1-EXP(-D228/'Final Temp'!I$9))),C228)</f>
        <v>128.84500622436403</v>
      </c>
      <c r="F228" s="66">
        <f>IF(D228=0,E228,'Final Temp'!$I$13)</f>
        <v>75</v>
      </c>
      <c r="G228" s="66">
        <f t="shared" si="18"/>
        <v>128.84500622436403</v>
      </c>
      <c r="H228" s="66">
        <f>'Final Temp'!D$13+(('Final Temp'!I$17-'Final Temp'!D$13)*(1-EXP(-B228/'Final Temp'!I$9)))</f>
        <v>134.14280871381371</v>
      </c>
      <c r="I228" s="66">
        <f>IF('Final Temp'!$D$17&gt;='Final Temp'!$I$13,Calcs!H228,"")</f>
        <v>134.14280871381371</v>
      </c>
      <c r="L228" s="65">
        <f t="shared" si="14"/>
        <v>227</v>
      </c>
      <c r="M228" s="66">
        <f>'Final Temp'!$D$13+(('Final Temp'!$D$17-'Final Temp'!$D$13)*(1-EXP(-L228/'Final Temp'!$D$9)))</f>
        <v>86.770400115212112</v>
      </c>
      <c r="N228" s="65">
        <f>IF(M228&gt;'Final Temp'!$I$13,N227+K$2,0)</f>
        <v>72</v>
      </c>
      <c r="O228" s="66">
        <f>IF(N228&gt;0,'Final Temp'!$I$13+(('Final Temp'!$I$17-'Final Temp'!$I$13)*(1-EXP(-N228/'Final Temp'!$I$9))),M228)</f>
        <v>100.57550711867883</v>
      </c>
      <c r="P228" s="66">
        <f>IF(N228=0,O228,'Final Temp'!$I$13)</f>
        <v>75</v>
      </c>
      <c r="Q228" s="66">
        <f t="shared" si="15"/>
        <v>100.57550711867883</v>
      </c>
      <c r="R228" s="66">
        <f>'Final Temp'!$D$13+(('Final Temp'!$I$17-'Final Temp'!$D$13)*(1-EXP(-L228/'Final Temp'!$I$9)))</f>
        <v>119.32797582410231</v>
      </c>
      <c r="S228" s="66">
        <f>IF('Final Temp'!$D$17&gt;='Final Temp'!$I$13,Calcs!R228,"")</f>
        <v>119.32797582410231</v>
      </c>
    </row>
    <row r="229" spans="2:19" x14ac:dyDescent="0.25">
      <c r="B229" s="65">
        <f t="shared" si="17"/>
        <v>410.40000000000163</v>
      </c>
      <c r="C229" s="66">
        <f>'Final Temp'!$D$13+(('Final Temp'!$D$17-'Final Temp'!$D$13)*(1-EXP(-B229/'Final Temp'!$D$9)))</f>
        <v>108.01809781836977</v>
      </c>
      <c r="D229" s="65">
        <f>IF(C229&gt;'Final Temp'!$I$13,D228+A$2,0)</f>
        <v>255.60000000000065</v>
      </c>
      <c r="E229" s="66">
        <f>IF(D229&gt;0,'Final Temp'!$I$13+(('Final Temp'!I$17-'Final Temp'!$I$13)*(1-EXP(-D229/'Final Temp'!I$9))),C229)</f>
        <v>128.9835757825345</v>
      </c>
      <c r="F229" s="66">
        <f>IF(D229=0,E229,'Final Temp'!$I$13)</f>
        <v>75</v>
      </c>
      <c r="G229" s="66">
        <f t="shared" si="18"/>
        <v>128.9835757825345</v>
      </c>
      <c r="H229" s="66">
        <f>'Final Temp'!D$13+(('Final Temp'!I$17-'Final Temp'!D$13)*(1-EXP(-B229/'Final Temp'!I$9)))</f>
        <v>134.21556791251624</v>
      </c>
      <c r="I229" s="66">
        <f>IF('Final Temp'!$D$17&gt;='Final Temp'!$I$13,Calcs!H229,"")</f>
        <v>134.21556791251624</v>
      </c>
      <c r="L229" s="65">
        <f t="shared" si="14"/>
        <v>228</v>
      </c>
      <c r="M229" s="66">
        <f>'Final Temp'!$D$13+(('Final Temp'!$D$17-'Final Temp'!$D$13)*(1-EXP(-L229/'Final Temp'!$D$9)))</f>
        <v>86.918054943798609</v>
      </c>
      <c r="N229" s="65">
        <f>IF(M229&gt;'Final Temp'!$I$13,N228+K$2,0)</f>
        <v>73</v>
      </c>
      <c r="O229" s="66">
        <f>IF(N229&gt;0,'Final Temp'!$I$13+(('Final Temp'!$I$17-'Final Temp'!$I$13)*(1-EXP(-N229/'Final Temp'!$I$9))),M229)</f>
        <v>100.84833988679034</v>
      </c>
      <c r="P229" s="66">
        <f>IF(N229=0,O229,'Final Temp'!$I$13)</f>
        <v>75</v>
      </c>
      <c r="Q229" s="66">
        <f t="shared" si="15"/>
        <v>100.84833988679034</v>
      </c>
      <c r="R229" s="66">
        <f>'Final Temp'!$D$13+(('Final Temp'!$I$17-'Final Temp'!$D$13)*(1-EXP(-L229/'Final Temp'!$I$9)))</f>
        <v>119.47103424200907</v>
      </c>
      <c r="S229" s="66">
        <f>IF('Final Temp'!$D$17&gt;='Final Temp'!$I$13,Calcs!R229,"")</f>
        <v>119.47103424200907</v>
      </c>
    </row>
    <row r="230" spans="2:19" x14ac:dyDescent="0.25">
      <c r="B230" s="65">
        <f t="shared" si="17"/>
        <v>412.20000000000164</v>
      </c>
      <c r="C230" s="66">
        <f>'Final Temp'!$D$13+(('Final Temp'!$D$17-'Final Temp'!$D$13)*(1-EXP(-B230/'Final Temp'!$D$9)))</f>
        <v>108.17760822095823</v>
      </c>
      <c r="D230" s="65">
        <f>IF(C230&gt;'Final Temp'!$I$13,D229+A$2,0)</f>
        <v>257.40000000000066</v>
      </c>
      <c r="E230" s="66">
        <f>IF(D230&gt;0,'Final Temp'!$I$13+(('Final Temp'!I$17-'Final Temp'!$I$13)*(1-EXP(-D230/'Final Temp'!I$9))),C230)</f>
        <v>129.12042400200789</v>
      </c>
      <c r="F230" s="66">
        <f>IF(D230=0,E230,'Final Temp'!$I$13)</f>
        <v>75</v>
      </c>
      <c r="G230" s="66">
        <f t="shared" si="18"/>
        <v>129.12042400200789</v>
      </c>
      <c r="H230" s="66">
        <f>'Final Temp'!D$13+(('Final Temp'!I$17-'Final Temp'!D$13)*(1-EXP(-B230/'Final Temp'!I$9)))</f>
        <v>134.28742328193653</v>
      </c>
      <c r="I230" s="66">
        <f>IF('Final Temp'!$D$17&gt;='Final Temp'!$I$13,Calcs!H230,"")</f>
        <v>134.28742328193653</v>
      </c>
      <c r="L230" s="65">
        <f t="shared" si="14"/>
        <v>229</v>
      </c>
      <c r="M230" s="66">
        <f>'Final Temp'!$D$13+(('Final Temp'!$D$17-'Final Temp'!$D$13)*(1-EXP(-L230/'Final Temp'!$D$9)))</f>
        <v>87.065300189212365</v>
      </c>
      <c r="N230" s="65">
        <f>IF(M230&gt;'Final Temp'!$I$13,N229+K$2,0)</f>
        <v>74</v>
      </c>
      <c r="O230" s="66">
        <f>IF(N230&gt;0,'Final Temp'!$I$13+(('Final Temp'!$I$17-'Final Temp'!$I$13)*(1-EXP(-N230/'Final Temp'!$I$9))),M230)</f>
        <v>101.1192845464212</v>
      </c>
      <c r="P230" s="66">
        <f>IF(N230=0,O230,'Final Temp'!$I$13)</f>
        <v>75</v>
      </c>
      <c r="Q230" s="66">
        <f t="shared" si="15"/>
        <v>101.1192845464212</v>
      </c>
      <c r="R230" s="66">
        <f>'Final Temp'!$D$13+(('Final Temp'!$I$17-'Final Temp'!$D$13)*(1-EXP(-L230/'Final Temp'!$I$9)))</f>
        <v>119.61310264022741</v>
      </c>
      <c r="S230" s="66">
        <f>IF('Final Temp'!$D$17&gt;='Final Temp'!$I$13,Calcs!R230,"")</f>
        <v>119.61310264022741</v>
      </c>
    </row>
    <row r="231" spans="2:19" x14ac:dyDescent="0.25">
      <c r="B231" s="65">
        <f t="shared" si="17"/>
        <v>414.00000000000165</v>
      </c>
      <c r="C231" s="66">
        <f>'Final Temp'!$D$13+(('Final Temp'!$D$17-'Final Temp'!$D$13)*(1-EXP(-B231/'Final Temp'!$D$9)))</f>
        <v>108.33632306209483</v>
      </c>
      <c r="D231" s="65">
        <f>IF(C231&gt;'Final Temp'!$I$13,D230+A$2,0)</f>
        <v>259.20000000000067</v>
      </c>
      <c r="E231" s="66">
        <f>IF(D231&gt;0,'Final Temp'!$I$13+(('Final Temp'!I$17-'Final Temp'!$I$13)*(1-EXP(-D231/'Final Temp'!I$9))),C231)</f>
        <v>129.25557226559692</v>
      </c>
      <c r="F231" s="66">
        <f>IF(D231=0,E231,'Final Temp'!$I$13)</f>
        <v>75</v>
      </c>
      <c r="G231" s="66">
        <f t="shared" si="18"/>
        <v>129.25557226559692</v>
      </c>
      <c r="H231" s="66">
        <f>'Final Temp'!D$13+(('Final Temp'!I$17-'Final Temp'!D$13)*(1-EXP(-B231/'Final Temp'!I$9)))</f>
        <v>134.35838604962234</v>
      </c>
      <c r="I231" s="66">
        <f>IF('Final Temp'!$D$17&gt;='Final Temp'!$I$13,Calcs!H231,"")</f>
        <v>134.35838604962234</v>
      </c>
      <c r="J231" s="67"/>
      <c r="L231" s="65">
        <f t="shared" si="14"/>
        <v>230</v>
      </c>
      <c r="M231" s="66">
        <f>'Final Temp'!$D$13+(('Final Temp'!$D$17-'Final Temp'!$D$13)*(1-EXP(-L231/'Final Temp'!$D$9)))</f>
        <v>87.212136987605675</v>
      </c>
      <c r="N231" s="65">
        <f>IF(M231&gt;'Final Temp'!$I$13,N230+K$2,0)</f>
        <v>75</v>
      </c>
      <c r="O231" s="66">
        <f>IF(N231&gt;0,'Final Temp'!$I$13+(('Final Temp'!$I$17-'Final Temp'!$I$13)*(1-EXP(-N231/'Final Temp'!$I$9))),M231)</f>
        <v>101.38835416401372</v>
      </c>
      <c r="P231" s="66">
        <f>IF(N231=0,O231,'Final Temp'!$I$13)</f>
        <v>75</v>
      </c>
      <c r="Q231" s="66">
        <f t="shared" si="15"/>
        <v>101.38835416401372</v>
      </c>
      <c r="R231" s="66">
        <f>'Final Temp'!$D$13+(('Final Temp'!$I$17-'Final Temp'!$D$13)*(1-EXP(-L231/'Final Temp'!$I$9)))</f>
        <v>119.75418787007719</v>
      </c>
      <c r="S231" s="66">
        <f>IF('Final Temp'!$D$17&gt;='Final Temp'!$I$13,Calcs!R231,"")</f>
        <v>119.75418787007719</v>
      </c>
    </row>
    <row r="232" spans="2:19" x14ac:dyDescent="0.25">
      <c r="B232" s="65">
        <f t="shared" si="17"/>
        <v>415.80000000000166</v>
      </c>
      <c r="C232" s="66">
        <f>'Final Temp'!$D$13+(('Final Temp'!$D$17-'Final Temp'!$D$13)*(1-EXP(-B232/'Final Temp'!$D$9)))</f>
        <v>108.49424630965882</v>
      </c>
      <c r="D232" s="65">
        <f>IF(C232&gt;'Final Temp'!$I$13,D231+A$2,0)</f>
        <v>261.00000000000068</v>
      </c>
      <c r="E232" s="66">
        <f>IF(D232&gt;0,'Final Temp'!$I$13+(('Final Temp'!I$17-'Final Temp'!$I$13)*(1-EXP(-D232/'Final Temp'!I$9))),C232)</f>
        <v>129.38904169049277</v>
      </c>
      <c r="F232" s="66">
        <f>IF(D232=0,E232,'Final Temp'!$I$13)</f>
        <v>75</v>
      </c>
      <c r="G232" s="66">
        <f t="shared" si="18"/>
        <v>129.38904169049277</v>
      </c>
      <c r="H232" s="66">
        <f>'Final Temp'!D$13+(('Final Temp'!I$17-'Final Temp'!D$13)*(1-EXP(-B232/'Final Temp'!I$9)))</f>
        <v>134.42846730365042</v>
      </c>
      <c r="I232" s="66">
        <f>IF('Final Temp'!$D$17&gt;='Final Temp'!$I$13,Calcs!H232,"")</f>
        <v>134.42846730365042</v>
      </c>
      <c r="L232" s="65">
        <f t="shared" si="14"/>
        <v>231</v>
      </c>
      <c r="M232" s="66">
        <f>'Final Temp'!$D$13+(('Final Temp'!$D$17-'Final Temp'!$D$13)*(1-EXP(-L232/'Final Temp'!$D$9)))</f>
        <v>87.358566471979287</v>
      </c>
      <c r="N232" s="65">
        <f>IF(M232&gt;'Final Temp'!$I$13,N231+K$2,0)</f>
        <v>76</v>
      </c>
      <c r="O232" s="66">
        <f>IF(N232&gt;0,'Final Temp'!$I$13+(('Final Temp'!$I$17-'Final Temp'!$I$13)*(1-EXP(-N232/'Final Temp'!$I$9))),M232)</f>
        <v>101.65556171558542</v>
      </c>
      <c r="P232" s="66">
        <f>IF(N232=0,O232,'Final Temp'!$I$13)</f>
        <v>75</v>
      </c>
      <c r="Q232" s="66">
        <f t="shared" si="15"/>
        <v>101.65556171558542</v>
      </c>
      <c r="R232" s="66">
        <f>'Final Temp'!$D$13+(('Final Temp'!$I$17-'Final Temp'!$D$13)*(1-EXP(-L232/'Final Temp'!$I$9)))</f>
        <v>119.89429673546451</v>
      </c>
      <c r="S232" s="66">
        <f>IF('Final Temp'!$D$17&gt;='Final Temp'!$I$13,Calcs!R232,"")</f>
        <v>119.89429673546451</v>
      </c>
    </row>
    <row r="233" spans="2:19" x14ac:dyDescent="0.25">
      <c r="B233" s="65">
        <f t="shared" si="17"/>
        <v>417.60000000000167</v>
      </c>
      <c r="C233" s="66">
        <f>'Final Temp'!$D$13+(('Final Temp'!$D$17-'Final Temp'!$D$13)*(1-EXP(-B233/'Final Temp'!$D$9)))</f>
        <v>108.65138191173961</v>
      </c>
      <c r="D233" s="65">
        <f>IF(C233&gt;'Final Temp'!$I$13,D232+A$2,0)</f>
        <v>262.80000000000069</v>
      </c>
      <c r="E233" s="66">
        <f>IF(D233&gt;0,'Final Temp'!$I$13+(('Final Temp'!I$17-'Final Temp'!$I$13)*(1-EXP(-D233/'Final Temp'!I$9))),C233)</f>
        <v>129.52085313156456</v>
      </c>
      <c r="F233" s="66">
        <f>IF(D233=0,E233,'Final Temp'!$I$13)</f>
        <v>75</v>
      </c>
      <c r="G233" s="66">
        <f t="shared" si="18"/>
        <v>129.52085313156456</v>
      </c>
      <c r="H233" s="66">
        <f>'Final Temp'!D$13+(('Final Temp'!I$17-'Final Temp'!D$13)*(1-EXP(-B233/'Final Temp'!I$9)))</f>
        <v>134.49767799435932</v>
      </c>
      <c r="I233" s="66">
        <f>IF('Final Temp'!$D$17&gt;='Final Temp'!$I$13,Calcs!H233,"")</f>
        <v>134.49767799435932</v>
      </c>
      <c r="L233" s="65">
        <f t="shared" si="14"/>
        <v>232</v>
      </c>
      <c r="M233" s="66">
        <f>'Final Temp'!$D$13+(('Final Temp'!$D$17-'Final Temp'!$D$13)*(1-EXP(-L233/'Final Temp'!$D$9)))</f>
        <v>87.504589772191039</v>
      </c>
      <c r="N233" s="65">
        <f>IF(M233&gt;'Final Temp'!$I$13,N232+K$2,0)</f>
        <v>77</v>
      </c>
      <c r="O233" s="66">
        <f>IF(N233&gt;0,'Final Temp'!$I$13+(('Final Temp'!$I$17-'Final Temp'!$I$13)*(1-EXP(-N233/'Final Temp'!$I$9))),M233)</f>
        <v>101.92092008735473</v>
      </c>
      <c r="P233" s="66">
        <f>IF(N233=0,O233,'Final Temp'!$I$13)</f>
        <v>75</v>
      </c>
      <c r="Q233" s="66">
        <f t="shared" si="15"/>
        <v>101.92092008735473</v>
      </c>
      <c r="R233" s="66">
        <f>'Final Temp'!$D$13+(('Final Temp'!$I$17-'Final Temp'!$D$13)*(1-EXP(-L233/'Final Temp'!$I$9)))</f>
        <v>120.03343599320981</v>
      </c>
      <c r="S233" s="66">
        <f>IF('Final Temp'!$D$17&gt;='Final Temp'!$I$13,Calcs!R233,"")</f>
        <v>120.03343599320981</v>
      </c>
    </row>
    <row r="234" spans="2:19" x14ac:dyDescent="0.25">
      <c r="B234" s="65">
        <f t="shared" si="17"/>
        <v>419.40000000000168</v>
      </c>
      <c r="C234" s="66">
        <f>'Final Temp'!$D$13+(('Final Temp'!$D$17-'Final Temp'!$D$13)*(1-EXP(-B234/'Final Temp'!$D$9)))</f>
        <v>108.80773379673548</v>
      </c>
      <c r="D234" s="65">
        <f>IF(C234&gt;'Final Temp'!$I$13,D233+A$2,0)</f>
        <v>264.6000000000007</v>
      </c>
      <c r="E234" s="66">
        <f>IF(D234&gt;0,'Final Temp'!$I$13+(('Final Temp'!I$17-'Final Temp'!$I$13)*(1-EXP(-D234/'Final Temp'!I$9))),C234)</f>
        <v>129.65102718461819</v>
      </c>
      <c r="F234" s="66">
        <f>IF(D234=0,E234,'Final Temp'!$I$13)</f>
        <v>75</v>
      </c>
      <c r="G234" s="66">
        <f t="shared" si="18"/>
        <v>129.65102718461819</v>
      </c>
      <c r="H234" s="66">
        <f>'Final Temp'!D$13+(('Final Temp'!I$17-'Final Temp'!D$13)*(1-EXP(-B234/'Final Temp'!I$9)))</f>
        <v>134.56602893606032</v>
      </c>
      <c r="I234" s="66">
        <f>IF('Final Temp'!$D$17&gt;='Final Temp'!$I$13,Calcs!H234,"")</f>
        <v>134.56602893606032</v>
      </c>
      <c r="L234" s="65">
        <f t="shared" si="14"/>
        <v>233</v>
      </c>
      <c r="M234" s="66">
        <f>'Final Temp'!$D$13+(('Final Temp'!$D$17-'Final Temp'!$D$13)*(1-EXP(-L234/'Final Temp'!$D$9)))</f>
        <v>87.650208014964647</v>
      </c>
      <c r="N234" s="65">
        <f>IF(M234&gt;'Final Temp'!$I$13,N233+K$2,0)</f>
        <v>78</v>
      </c>
      <c r="O234" s="66">
        <f>IF(N234&gt;0,'Final Temp'!$I$13+(('Final Temp'!$I$17-'Final Temp'!$I$13)*(1-EXP(-N234/'Final Temp'!$I$9))),M234)</f>
        <v>102.18444207636246</v>
      </c>
      <c r="P234" s="66">
        <f>IF(N234=0,O234,'Final Temp'!$I$13)</f>
        <v>75</v>
      </c>
      <c r="Q234" s="66">
        <f t="shared" si="15"/>
        <v>102.18444207636246</v>
      </c>
      <c r="R234" s="66">
        <f>'Final Temp'!$D$13+(('Final Temp'!$I$17-'Final Temp'!$D$13)*(1-EXP(-L234/'Final Temp'!$I$9)))</f>
        <v>120.17161235337372</v>
      </c>
      <c r="S234" s="66">
        <f>IF('Final Temp'!$D$17&gt;='Final Temp'!$I$13,Calcs!R234,"")</f>
        <v>120.17161235337372</v>
      </c>
    </row>
    <row r="235" spans="2:19" x14ac:dyDescent="0.25">
      <c r="B235" s="65">
        <f t="shared" si="17"/>
        <v>421.20000000000169</v>
      </c>
      <c r="C235" s="66">
        <f>'Final Temp'!$D$13+(('Final Temp'!$D$17-'Final Temp'!$D$13)*(1-EXP(-B235/'Final Temp'!$D$9)))</f>
        <v>108.96330587345165</v>
      </c>
      <c r="D235" s="65">
        <f>IF(C235&gt;'Final Temp'!$I$13,D234+A$2,0)</f>
        <v>266.40000000000072</v>
      </c>
      <c r="E235" s="66">
        <f>IF(D235&gt;0,'Final Temp'!$I$13+(('Final Temp'!I$17-'Final Temp'!$I$13)*(1-EXP(-D235/'Final Temp'!I$9))),C235)</f>
        <v>129.77958418961424</v>
      </c>
      <c r="F235" s="66">
        <f>IF(D235=0,E235,'Final Temp'!$I$13)</f>
        <v>75</v>
      </c>
      <c r="G235" s="66">
        <f t="shared" si="18"/>
        <v>129.77958418961424</v>
      </c>
      <c r="H235" s="66">
        <f>'Final Temp'!D$13+(('Final Temp'!I$17-'Final Temp'!D$13)*(1-EXP(-B235/'Final Temp'!I$9)))</f>
        <v>134.63353080872704</v>
      </c>
      <c r="I235" s="66">
        <f>IF('Final Temp'!$D$17&gt;='Final Temp'!$I$13,Calcs!H235,"")</f>
        <v>134.63353080872704</v>
      </c>
      <c r="L235" s="65">
        <f t="shared" si="14"/>
        <v>234</v>
      </c>
      <c r="M235" s="66">
        <f>'Final Temp'!$D$13+(('Final Temp'!$D$17-'Final Temp'!$D$13)*(1-EXP(-L235/'Final Temp'!$D$9)))</f>
        <v>87.795422323898393</v>
      </c>
      <c r="N235" s="65">
        <f>IF(M235&gt;'Final Temp'!$I$13,N234+K$2,0)</f>
        <v>79</v>
      </c>
      <c r="O235" s="66">
        <f>IF(N235&gt;0,'Final Temp'!$I$13+(('Final Temp'!$I$17-'Final Temp'!$I$13)*(1-EXP(-N235/'Final Temp'!$I$9))),M235)</f>
        <v>102.44614039108893</v>
      </c>
      <c r="P235" s="66">
        <f>IF(N235=0,O235,'Final Temp'!$I$13)</f>
        <v>75</v>
      </c>
      <c r="Q235" s="66">
        <f t="shared" si="15"/>
        <v>102.44614039108893</v>
      </c>
      <c r="R235" s="66">
        <f>'Final Temp'!$D$13+(('Final Temp'!$I$17-'Final Temp'!$D$13)*(1-EXP(-L235/'Final Temp'!$I$9)))</f>
        <v>120.30883247958059</v>
      </c>
      <c r="S235" s="66">
        <f>IF('Final Temp'!$D$17&gt;='Final Temp'!$I$13,Calcs!R235,"")</f>
        <v>120.30883247958059</v>
      </c>
    </row>
    <row r="236" spans="2:19" x14ac:dyDescent="0.25">
      <c r="B236" s="65">
        <f t="shared" si="17"/>
        <v>423.00000000000171</v>
      </c>
      <c r="C236" s="66">
        <f>'Final Temp'!$D$13+(('Final Temp'!$D$17-'Final Temp'!$D$13)*(1-EXP(-B236/'Final Temp'!$D$9)))</f>
        <v>109.11810203119816</v>
      </c>
      <c r="D236" s="65">
        <f>IF(C236&gt;'Final Temp'!$I$13,D235+A$2,0)</f>
        <v>268.20000000000073</v>
      </c>
      <c r="E236" s="66">
        <f>IF(D236&gt;0,'Final Temp'!$I$13+(('Final Temp'!I$17-'Final Temp'!$I$13)*(1-EXP(-D236/'Final Temp'!I$9))),C236)</f>
        <v>129.90654423384638</v>
      </c>
      <c r="F236" s="66">
        <f>IF(D236=0,E236,'Final Temp'!$I$13)</f>
        <v>75</v>
      </c>
      <c r="G236" s="66">
        <f t="shared" si="18"/>
        <v>129.90654423384638</v>
      </c>
      <c r="H236" s="66">
        <f>'Final Temp'!D$13+(('Final Temp'!I$17-'Final Temp'!D$13)*(1-EXP(-B236/'Final Temp'!I$9)))</f>
        <v>134.70019415966448</v>
      </c>
      <c r="I236" s="66">
        <f>IF('Final Temp'!$D$17&gt;='Final Temp'!$I$13,Calcs!H236,"")</f>
        <v>134.70019415966448</v>
      </c>
      <c r="L236" s="65">
        <f t="shared" si="14"/>
        <v>235</v>
      </c>
      <c r="M236" s="66">
        <f>'Final Temp'!$D$13+(('Final Temp'!$D$17-'Final Temp'!$D$13)*(1-EXP(-L236/'Final Temp'!$D$9)))</f>
        <v>87.940233819473775</v>
      </c>
      <c r="N236" s="65">
        <f>IF(M236&gt;'Final Temp'!$I$13,N235+K$2,0)</f>
        <v>80</v>
      </c>
      <c r="O236" s="66">
        <f>IF(N236&gt;0,'Final Temp'!$I$13+(('Final Temp'!$I$17-'Final Temp'!$I$13)*(1-EXP(-N236/'Final Temp'!$I$9))),M236)</f>
        <v>102.70602765206687</v>
      </c>
      <c r="P236" s="66">
        <f>IF(N236=0,O236,'Final Temp'!$I$13)</f>
        <v>75</v>
      </c>
      <c r="Q236" s="66">
        <f t="shared" si="15"/>
        <v>102.70602765206687</v>
      </c>
      <c r="R236" s="66">
        <f>'Final Temp'!$D$13+(('Final Temp'!$I$17-'Final Temp'!$D$13)*(1-EXP(-L236/'Final Temp'!$I$9)))</f>
        <v>120.44510298934</v>
      </c>
      <c r="S236" s="66">
        <f>IF('Final Temp'!$D$17&gt;='Final Temp'!$I$13,Calcs!R236,"")</f>
        <v>120.44510298934</v>
      </c>
    </row>
    <row r="237" spans="2:19" x14ac:dyDescent="0.25">
      <c r="B237" s="65">
        <f t="shared" si="17"/>
        <v>424.80000000000172</v>
      </c>
      <c r="C237" s="66">
        <f>'Final Temp'!$D$13+(('Final Temp'!$D$17-'Final Temp'!$D$13)*(1-EXP(-B237/'Final Temp'!$D$9)))</f>
        <v>109.27212613988702</v>
      </c>
      <c r="D237" s="65">
        <f>IF(C237&gt;'Final Temp'!$I$13,D236+A$2,0)</f>
        <v>270.00000000000074</v>
      </c>
      <c r="E237" s="66">
        <f>IF(D237&gt;0,'Final Temp'!$I$13+(('Final Temp'!I$17-'Final Temp'!$I$13)*(1-EXP(-D237/'Final Temp'!I$9))),C237)</f>
        <v>130.0319271550797</v>
      </c>
      <c r="F237" s="66">
        <f>IF(D237=0,E237,'Final Temp'!$I$13)</f>
        <v>75</v>
      </c>
      <c r="G237" s="66">
        <f t="shared" si="18"/>
        <v>130.0319271550797</v>
      </c>
      <c r="H237" s="66">
        <f>'Final Temp'!D$13+(('Final Temp'!I$17-'Final Temp'!D$13)*(1-EXP(-B237/'Final Temp'!I$9)))</f>
        <v>134.76602940515681</v>
      </c>
      <c r="I237" s="66">
        <f>IF('Final Temp'!$D$17&gt;='Final Temp'!$I$13,Calcs!H237,"")</f>
        <v>134.76602940515681</v>
      </c>
      <c r="L237" s="65">
        <f t="shared" si="14"/>
        <v>236</v>
      </c>
      <c r="M237" s="66">
        <f>'Final Temp'!$D$13+(('Final Temp'!$D$17-'Final Temp'!$D$13)*(1-EXP(-L237/'Final Temp'!$D$9)))</f>
        <v>88.084643619064167</v>
      </c>
      <c r="N237" s="65">
        <f>IF(M237&gt;'Final Temp'!$I$13,N236+K$2,0)</f>
        <v>81</v>
      </c>
      <c r="O237" s="66">
        <f>IF(N237&gt;0,'Final Temp'!$I$13+(('Final Temp'!$I$17-'Final Temp'!$I$13)*(1-EXP(-N237/'Final Temp'!$I$9))),M237)</f>
        <v>102.96411639249001</v>
      </c>
      <c r="P237" s="66">
        <f>IF(N237=0,O237,'Final Temp'!$I$13)</f>
        <v>75</v>
      </c>
      <c r="Q237" s="66">
        <f t="shared" si="15"/>
        <v>102.96411639249001</v>
      </c>
      <c r="R237" s="66">
        <f>'Final Temp'!$D$13+(('Final Temp'!$I$17-'Final Temp'!$D$13)*(1-EXP(-L237/'Final Temp'!$I$9)))</f>
        <v>120.58043045436573</v>
      </c>
      <c r="S237" s="66">
        <f>IF('Final Temp'!$D$17&gt;='Final Temp'!$I$13,Calcs!R237,"")</f>
        <v>120.58043045436573</v>
      </c>
    </row>
    <row r="238" spans="2:19" x14ac:dyDescent="0.25">
      <c r="B238" s="65">
        <f t="shared" si="17"/>
        <v>426.60000000000173</v>
      </c>
      <c r="C238" s="66">
        <f>'Final Temp'!$D$13+(('Final Temp'!$D$17-'Final Temp'!$D$13)*(1-EXP(-B238/'Final Temp'!$D$9)))</f>
        <v>109.42538205012897</v>
      </c>
      <c r="D238" s="65">
        <f>IF(C238&gt;'Final Temp'!$I$13,D237+A$2,0)</f>
        <v>271.80000000000075</v>
      </c>
      <c r="E238" s="66">
        <f>IF(D238&gt;0,'Final Temp'!$I$13+(('Final Temp'!I$17-'Final Temp'!$I$13)*(1-EXP(-D238/'Final Temp'!I$9))),C238)</f>
        <v>130.15575254465082</v>
      </c>
      <c r="F238" s="66">
        <f>IF(D238=0,E238,'Final Temp'!$I$13)</f>
        <v>75</v>
      </c>
      <c r="G238" s="66">
        <f t="shared" si="18"/>
        <v>130.15575254465082</v>
      </c>
      <c r="H238" s="66">
        <f>'Final Temp'!D$13+(('Final Temp'!I$17-'Final Temp'!D$13)*(1-EXP(-B238/'Final Temp'!I$9)))</f>
        <v>134.83104683209513</v>
      </c>
      <c r="I238" s="66">
        <f>IF('Final Temp'!$D$17&gt;='Final Temp'!$I$13,Calcs!H238,"")</f>
        <v>134.83104683209513</v>
      </c>
      <c r="L238" s="65">
        <f t="shared" si="14"/>
        <v>237</v>
      </c>
      <c r="M238" s="66">
        <f>'Final Temp'!$D$13+(('Final Temp'!$D$17-'Final Temp'!$D$13)*(1-EXP(-L238/'Final Temp'!$D$9)))</f>
        <v>88.228652836943439</v>
      </c>
      <c r="N238" s="65">
        <f>IF(M238&gt;'Final Temp'!$I$13,N237+K$2,0)</f>
        <v>82</v>
      </c>
      <c r="O238" s="66">
        <f>IF(N238&gt;0,'Final Temp'!$I$13+(('Final Temp'!$I$17-'Final Temp'!$I$13)*(1-EXP(-N238/'Final Temp'!$I$9))),M238)</f>
        <v>103.22041905881753</v>
      </c>
      <c r="P238" s="66">
        <f>IF(N238=0,O238,'Final Temp'!$I$13)</f>
        <v>75</v>
      </c>
      <c r="Q238" s="66">
        <f t="shared" si="15"/>
        <v>103.22041905881753</v>
      </c>
      <c r="R238" s="66">
        <f>'Final Temp'!$D$13+(('Final Temp'!$I$17-'Final Temp'!$D$13)*(1-EXP(-L238/'Final Temp'!$I$9)))</f>
        <v>120.71482140089277</v>
      </c>
      <c r="S238" s="66">
        <f>IF('Final Temp'!$D$17&gt;='Final Temp'!$I$13,Calcs!R238,"")</f>
        <v>120.71482140089277</v>
      </c>
    </row>
    <row r="239" spans="2:19" x14ac:dyDescent="0.25">
      <c r="B239" s="65">
        <f t="shared" si="17"/>
        <v>428.40000000000174</v>
      </c>
      <c r="C239" s="66">
        <f>'Final Temp'!$D$13+(('Final Temp'!$D$17-'Final Temp'!$D$13)*(1-EXP(-B239/'Final Temp'!$D$9)))</f>
        <v>109.57787359332974</v>
      </c>
      <c r="D239" s="65">
        <f>IF(C239&gt;'Final Temp'!$I$13,D238+A$2,0)</f>
        <v>273.60000000000076</v>
      </c>
      <c r="E239" s="66">
        <f>IF(D239&gt;0,'Final Temp'!$I$13+(('Final Temp'!I$17-'Final Temp'!$I$13)*(1-EXP(-D239/'Final Temp'!I$9))),C239)</f>
        <v>130.27803975052876</v>
      </c>
      <c r="F239" s="66">
        <f>IF(D239=0,E239,'Final Temp'!$I$13)</f>
        <v>75</v>
      </c>
      <c r="G239" s="66">
        <f t="shared" si="18"/>
        <v>130.27803975052876</v>
      </c>
      <c r="H239" s="66">
        <f>'Final Temp'!D$13+(('Final Temp'!I$17-'Final Temp'!D$13)*(1-EXP(-B239/'Final Temp'!I$9)))</f>
        <v>134.89525659958463</v>
      </c>
      <c r="I239" s="66">
        <f>IF('Final Temp'!$D$17&gt;='Final Temp'!$I$13,Calcs!H239,"")</f>
        <v>134.89525659958463</v>
      </c>
      <c r="L239" s="65">
        <f t="shared" si="14"/>
        <v>238</v>
      </c>
      <c r="M239" s="66">
        <f>'Final Temp'!$D$13+(('Final Temp'!$D$17-'Final Temp'!$D$13)*(1-EXP(-L239/'Final Temp'!$D$9)))</f>
        <v>88.372262584294504</v>
      </c>
      <c r="N239" s="65">
        <f>IF(M239&gt;'Final Temp'!$I$13,N238+K$2,0)</f>
        <v>83</v>
      </c>
      <c r="O239" s="66">
        <f>IF(N239&gt;0,'Final Temp'!$I$13+(('Final Temp'!$I$17-'Final Temp'!$I$13)*(1-EXP(-N239/'Final Temp'!$I$9))),M239)</f>
        <v>103.47494801137429</v>
      </c>
      <c r="P239" s="66">
        <f>IF(N239=0,O239,'Final Temp'!$I$13)</f>
        <v>75</v>
      </c>
      <c r="Q239" s="66">
        <f t="shared" si="15"/>
        <v>103.47494801137429</v>
      </c>
      <c r="R239" s="66">
        <f>'Final Temp'!$D$13+(('Final Temp'!$I$17-'Final Temp'!$D$13)*(1-EXP(-L239/'Final Temp'!$I$9)))</f>
        <v>120.84828230999206</v>
      </c>
      <c r="S239" s="66">
        <f>IF('Final Temp'!$D$17&gt;='Final Temp'!$I$13,Calcs!R239,"")</f>
        <v>120.84828230999206</v>
      </c>
    </row>
    <row r="240" spans="2:19" x14ac:dyDescent="0.25">
      <c r="B240" s="65">
        <f t="shared" si="17"/>
        <v>430.20000000000175</v>
      </c>
      <c r="C240" s="66">
        <f>'Final Temp'!$D$13+(('Final Temp'!$D$17-'Final Temp'!$D$13)*(1-EXP(-B240/'Final Temp'!$D$9)))</f>
        <v>109.72960458178586</v>
      </c>
      <c r="D240" s="65">
        <f>IF(C240&gt;'Final Temp'!$I$13,D239+A$2,0)</f>
        <v>275.40000000000077</v>
      </c>
      <c r="E240" s="66">
        <f>IF(D240&gt;0,'Final Temp'!$I$13+(('Final Temp'!I$17-'Final Temp'!$I$13)*(1-EXP(-D240/'Final Temp'!I$9))),C240)</f>
        <v>130.39880788033827</v>
      </c>
      <c r="F240" s="66">
        <f>IF(D240=0,E240,'Final Temp'!$I$13)</f>
        <v>75</v>
      </c>
      <c r="G240" s="66">
        <f t="shared" si="18"/>
        <v>130.39880788033827</v>
      </c>
      <c r="H240" s="66">
        <f>'Final Temp'!D$13+(('Final Temp'!I$17-'Final Temp'!D$13)*(1-EXP(-B240/'Final Temp'!I$9)))</f>
        <v>134.95866874053212</v>
      </c>
      <c r="I240" s="66">
        <f>IF('Final Temp'!$D$17&gt;='Final Temp'!$I$13,Calcs!H240,"")</f>
        <v>134.95866874053212</v>
      </c>
      <c r="L240" s="65">
        <f t="shared" si="14"/>
        <v>239</v>
      </c>
      <c r="M240" s="66">
        <f>'Final Temp'!$D$13+(('Final Temp'!$D$17-'Final Temp'!$D$13)*(1-EXP(-L240/'Final Temp'!$D$9)))</f>
        <v>88.515473969218021</v>
      </c>
      <c r="N240" s="65">
        <f>IF(M240&gt;'Final Temp'!$I$13,N239+K$2,0)</f>
        <v>84</v>
      </c>
      <c r="O240" s="66">
        <f>IF(N240&gt;0,'Final Temp'!$I$13+(('Final Temp'!$I$17-'Final Temp'!$I$13)*(1-EXP(-N240/'Final Temp'!$I$9))),M240)</f>
        <v>103.72771552494694</v>
      </c>
      <c r="P240" s="66">
        <f>IF(N240=0,O240,'Final Temp'!$I$13)</f>
        <v>75</v>
      </c>
      <c r="Q240" s="66">
        <f t="shared" si="15"/>
        <v>103.72771552494694</v>
      </c>
      <c r="R240" s="66">
        <f>'Final Temp'!$D$13+(('Final Temp'!$I$17-'Final Temp'!$D$13)*(1-EXP(-L240/'Final Temp'!$I$9)))</f>
        <v>120.98081961788299</v>
      </c>
      <c r="S240" s="66">
        <f>IF('Final Temp'!$D$17&gt;='Final Temp'!$I$13,Calcs!R240,"")</f>
        <v>120.98081961788299</v>
      </c>
    </row>
    <row r="241" spans="2:19" x14ac:dyDescent="0.25">
      <c r="B241" s="65">
        <f t="shared" si="17"/>
        <v>432.00000000000176</v>
      </c>
      <c r="C241" s="66">
        <f>'Final Temp'!$D$13+(('Final Temp'!$D$17-'Final Temp'!$D$13)*(1-EXP(-B241/'Final Temp'!$D$9)))</f>
        <v>109.88057880877993</v>
      </c>
      <c r="D241" s="65">
        <f>IF(C241&gt;'Final Temp'!$I$13,D240+A$2,0)</f>
        <v>277.20000000000078</v>
      </c>
      <c r="E241" s="66">
        <f>IF(D241&gt;0,'Final Temp'!$I$13+(('Final Temp'!I$17-'Final Temp'!$I$13)*(1-EXP(-D241/'Final Temp'!I$9))),C241)</f>
        <v>130.51807580434527</v>
      </c>
      <c r="F241" s="66">
        <f>IF(D241=0,E241,'Final Temp'!$I$13)</f>
        <v>75</v>
      </c>
      <c r="G241" s="66">
        <f t="shared" si="18"/>
        <v>130.51807580434527</v>
      </c>
      <c r="H241" s="66">
        <f>'Final Temp'!D$13+(('Final Temp'!I$17-'Final Temp'!D$13)*(1-EXP(-B241/'Final Temp'!I$9)))</f>
        <v>135.02129316321367</v>
      </c>
      <c r="I241" s="66">
        <f>IF('Final Temp'!$D$17&gt;='Final Temp'!$I$13,Calcs!H241,"")</f>
        <v>135.02129316321367</v>
      </c>
      <c r="J241" s="67"/>
      <c r="L241" s="65">
        <f t="shared" si="14"/>
        <v>240</v>
      </c>
      <c r="M241" s="66">
        <f>'Final Temp'!$D$13+(('Final Temp'!$D$17-'Final Temp'!$D$13)*(1-EXP(-L241/'Final Temp'!$D$9)))</f>
        <v>88.65828809674079</v>
      </c>
      <c r="N241" s="65">
        <f>IF(M241&gt;'Final Temp'!$I$13,N240+K$2,0)</f>
        <v>85</v>
      </c>
      <c r="O241" s="66">
        <f>IF(N241&gt;0,'Final Temp'!$I$13+(('Final Temp'!$I$17-'Final Temp'!$I$13)*(1-EXP(-N241/'Final Temp'!$I$9))),M241)</f>
        <v>103.97873378937581</v>
      </c>
      <c r="P241" s="66">
        <f>IF(N241=0,O241,'Final Temp'!$I$13)</f>
        <v>75</v>
      </c>
      <c r="Q241" s="66">
        <f t="shared" si="15"/>
        <v>103.97873378937581</v>
      </c>
      <c r="R241" s="66">
        <f>'Final Temp'!$D$13+(('Final Temp'!$I$17-'Final Temp'!$D$13)*(1-EXP(-L241/'Final Temp'!$I$9)))</f>
        <v>121.11243971624383</v>
      </c>
      <c r="S241" s="66">
        <f>IF('Final Temp'!$D$17&gt;='Final Temp'!$I$13,Calcs!R241,"")</f>
        <v>121.11243971624383</v>
      </c>
    </row>
    <row r="242" spans="2:19" x14ac:dyDescent="0.25">
      <c r="B242" s="65">
        <f t="shared" si="17"/>
        <v>433.80000000000177</v>
      </c>
      <c r="C242" s="66">
        <f>'Final Temp'!$D$13+(('Final Temp'!$D$17-'Final Temp'!$D$13)*(1-EXP(-B242/'Final Temp'!$D$9)))</f>
        <v>110.03080004867552</v>
      </c>
      <c r="D242" s="65">
        <f>IF(C242&gt;'Final Temp'!$I$13,D241+A$2,0)</f>
        <v>279.0000000000008</v>
      </c>
      <c r="E242" s="66">
        <f>IF(D242&gt;0,'Final Temp'!$I$13+(('Final Temp'!I$17-'Final Temp'!$I$13)*(1-EXP(-D242/'Final Temp'!I$9))),C242)</f>
        <v>130.63586215840559</v>
      </c>
      <c r="F242" s="66">
        <f>IF(D242=0,E242,'Final Temp'!$I$13)</f>
        <v>75</v>
      </c>
      <c r="G242" s="66">
        <f t="shared" si="18"/>
        <v>130.63586215840559</v>
      </c>
      <c r="H242" s="66">
        <f>'Final Temp'!D$13+(('Final Temp'!I$17-'Final Temp'!D$13)*(1-EXP(-B242/'Final Temp'!I$9)))</f>
        <v>135.08313965282269</v>
      </c>
      <c r="I242" s="66">
        <f>IF('Final Temp'!$D$17&gt;='Final Temp'!$I$13,Calcs!H242,"")</f>
        <v>135.08313965282269</v>
      </c>
      <c r="L242" s="65">
        <f t="shared" si="14"/>
        <v>241</v>
      </c>
      <c r="M242" s="66">
        <f>'Final Temp'!$D$13+(('Final Temp'!$D$17-'Final Temp'!$D$13)*(1-EXP(-L242/'Final Temp'!$D$9)))</f>
        <v>88.800706068824411</v>
      </c>
      <c r="N242" s="65">
        <f>IF(M242&gt;'Final Temp'!$I$13,N241+K$2,0)</f>
        <v>86</v>
      </c>
      <c r="O242" s="66">
        <f>IF(N242&gt;0,'Final Temp'!$I$13+(('Final Temp'!$I$17-'Final Temp'!$I$13)*(1-EXP(-N242/'Final Temp'!$I$9))),M242)</f>
        <v>104.2280149101428</v>
      </c>
      <c r="P242" s="66">
        <f>IF(N242=0,O242,'Final Temp'!$I$13)</f>
        <v>75</v>
      </c>
      <c r="Q242" s="66">
        <f t="shared" si="15"/>
        <v>104.2280149101428</v>
      </c>
      <c r="R242" s="66">
        <f>'Final Temp'!$D$13+(('Final Temp'!$I$17-'Final Temp'!$D$13)*(1-EXP(-L242/'Final Temp'!$I$9)))</f>
        <v>121.24314895251993</v>
      </c>
      <c r="S242" s="66">
        <f>IF('Final Temp'!$D$17&gt;='Final Temp'!$I$13,Calcs!R242,"")</f>
        <v>121.24314895251993</v>
      </c>
    </row>
    <row r="243" spans="2:19" x14ac:dyDescent="0.25">
      <c r="B243" s="65">
        <f t="shared" si="17"/>
        <v>435.60000000000178</v>
      </c>
      <c r="C243" s="66">
        <f>'Final Temp'!$D$13+(('Final Temp'!$D$17-'Final Temp'!$D$13)*(1-EXP(-B243/'Final Temp'!$D$9)))</f>
        <v>110.18027205701141</v>
      </c>
      <c r="D243" s="65">
        <f>IF(C243&gt;'Final Temp'!$I$13,D242+A$2,0)</f>
        <v>280.80000000000081</v>
      </c>
      <c r="E243" s="66">
        <f>IF(D243&gt;0,'Final Temp'!$I$13+(('Final Temp'!I$17-'Final Temp'!$I$13)*(1-EXP(-D243/'Final Temp'!I$9))),C243)</f>
        <v>130.75218534687667</v>
      </c>
      <c r="F243" s="66">
        <f>IF(D243=0,E243,'Final Temp'!$I$13)</f>
        <v>75</v>
      </c>
      <c r="G243" s="66">
        <f t="shared" si="18"/>
        <v>130.75218534687667</v>
      </c>
      <c r="H243" s="66">
        <f>'Final Temp'!D$13+(('Final Temp'!I$17-'Final Temp'!D$13)*(1-EXP(-B243/'Final Temp'!I$9)))</f>
        <v>135.14421787299906</v>
      </c>
      <c r="I243" s="66">
        <f>IF('Final Temp'!$D$17&gt;='Final Temp'!$I$13,Calcs!H243,"")</f>
        <v>135.14421787299906</v>
      </c>
      <c r="L243" s="65">
        <f t="shared" si="14"/>
        <v>242</v>
      </c>
      <c r="M243" s="66">
        <f>'Final Temp'!$D$13+(('Final Temp'!$D$17-'Final Temp'!$D$13)*(1-EXP(-L243/'Final Temp'!$D$9)))</f>
        <v>88.942728984373659</v>
      </c>
      <c r="N243" s="65">
        <f>IF(M243&gt;'Final Temp'!$I$13,N242+K$2,0)</f>
        <v>87</v>
      </c>
      <c r="O243" s="66">
        <f>IF(N243&gt;0,'Final Temp'!$I$13+(('Final Temp'!$I$17-'Final Temp'!$I$13)*(1-EXP(-N243/'Final Temp'!$I$9))),M243)</f>
        <v>104.47557090895526</v>
      </c>
      <c r="P243" s="66">
        <f>IF(N243=0,O243,'Final Temp'!$I$13)</f>
        <v>75</v>
      </c>
      <c r="Q243" s="66">
        <f t="shared" si="15"/>
        <v>104.47557090895526</v>
      </c>
      <c r="R243" s="66">
        <f>'Final Temp'!$D$13+(('Final Temp'!$I$17-'Final Temp'!$D$13)*(1-EXP(-L243/'Final Temp'!$I$9)))</f>
        <v>121.37295363022992</v>
      </c>
      <c r="S243" s="66">
        <f>IF('Final Temp'!$D$17&gt;='Final Temp'!$I$13,Calcs!R243,"")</f>
        <v>121.37295363022992</v>
      </c>
    </row>
    <row r="244" spans="2:19" x14ac:dyDescent="0.25">
      <c r="B244" s="65">
        <f t="shared" si="17"/>
        <v>437.4000000000018</v>
      </c>
      <c r="C244" s="66">
        <f>'Final Temp'!$D$13+(('Final Temp'!$D$17-'Final Temp'!$D$13)*(1-EXP(-B244/'Final Temp'!$D$9)))</f>
        <v>110.32899857059563</v>
      </c>
      <c r="D244" s="65">
        <f>IF(C244&gt;'Final Temp'!$I$13,D243+A$2,0)</f>
        <v>282.60000000000082</v>
      </c>
      <c r="E244" s="66">
        <f>IF(D244&gt;0,'Final Temp'!$I$13+(('Final Temp'!I$17-'Final Temp'!$I$13)*(1-EXP(-D244/'Final Temp'!I$9))),C244)</f>
        <v>130.86706354549338</v>
      </c>
      <c r="F244" s="66">
        <f>IF(D244=0,E244,'Final Temp'!$I$13)</f>
        <v>75</v>
      </c>
      <c r="G244" s="66">
        <f t="shared" si="18"/>
        <v>130.86706354549338</v>
      </c>
      <c r="H244" s="66">
        <f>'Final Temp'!D$13+(('Final Temp'!I$17-'Final Temp'!D$13)*(1-EXP(-B244/'Final Temp'!I$9)))</f>
        <v>135.2045373673389</v>
      </c>
      <c r="I244" s="66">
        <f>IF('Final Temp'!$D$17&gt;='Final Temp'!$I$13,Calcs!H244,"")</f>
        <v>135.2045373673389</v>
      </c>
      <c r="L244" s="65">
        <f t="shared" si="14"/>
        <v>243</v>
      </c>
      <c r="M244" s="66">
        <f>'Final Temp'!$D$13+(('Final Temp'!$D$17-'Final Temp'!$D$13)*(1-EXP(-L244/'Final Temp'!$D$9)))</f>
        <v>89.084357939245081</v>
      </c>
      <c r="N244" s="65">
        <f>IF(M244&gt;'Final Temp'!$I$13,N243+K$2,0)</f>
        <v>88</v>
      </c>
      <c r="O244" s="66">
        <f>IF(N244&gt;0,'Final Temp'!$I$13+(('Final Temp'!$I$17-'Final Temp'!$I$13)*(1-EXP(-N244/'Final Temp'!$I$9))),M244)</f>
        <v>104.72141372432557</v>
      </c>
      <c r="P244" s="66">
        <f>IF(N244=0,O244,'Final Temp'!$I$13)</f>
        <v>75</v>
      </c>
      <c r="Q244" s="66">
        <f t="shared" si="15"/>
        <v>104.72141372432557</v>
      </c>
      <c r="R244" s="66">
        <f>'Final Temp'!$D$13+(('Final Temp'!$I$17-'Final Temp'!$D$13)*(1-EXP(-L244/'Final Temp'!$I$9)))</f>
        <v>121.50186000926958</v>
      </c>
      <c r="S244" s="66">
        <f>IF('Final Temp'!$D$17&gt;='Final Temp'!$I$13,Calcs!R244,"")</f>
        <v>121.50186000926958</v>
      </c>
    </row>
    <row r="245" spans="2:19" x14ac:dyDescent="0.25">
      <c r="B245" s="65">
        <f t="shared" si="17"/>
        <v>439.20000000000181</v>
      </c>
      <c r="C245" s="66">
        <f>'Final Temp'!$D$13+(('Final Temp'!$D$17-'Final Temp'!$D$13)*(1-EXP(-B245/'Final Temp'!$D$9)))</f>
        <v>110.47698330759873</v>
      </c>
      <c r="D245" s="65">
        <f>IF(C245&gt;'Final Temp'!$I$13,D244+A$2,0)</f>
        <v>284.40000000000083</v>
      </c>
      <c r="E245" s="66">
        <f>IF(D245&gt;0,'Final Temp'!$I$13+(('Final Temp'!I$17-'Final Temp'!$I$13)*(1-EXP(-D245/'Final Temp'!I$9))),C245)</f>
        <v>130.98051470420796</v>
      </c>
      <c r="F245" s="66">
        <f>IF(D245=0,E245,'Final Temp'!$I$13)</f>
        <v>75</v>
      </c>
      <c r="G245" s="66">
        <f t="shared" si="18"/>
        <v>130.98051470420796</v>
      </c>
      <c r="H245" s="66">
        <f>'Final Temp'!D$13+(('Final Temp'!I$17-'Final Temp'!D$13)*(1-EXP(-B245/'Final Temp'!I$9)))</f>
        <v>135.26410756088598</v>
      </c>
      <c r="I245" s="66">
        <f>IF('Final Temp'!$D$17&gt;='Final Temp'!$I$13,Calcs!H245,"")</f>
        <v>135.26410756088598</v>
      </c>
      <c r="L245" s="65">
        <f t="shared" si="14"/>
        <v>244</v>
      </c>
      <c r="M245" s="66">
        <f>'Final Temp'!$D$13+(('Final Temp'!$D$17-'Final Temp'!$D$13)*(1-EXP(-L245/'Final Temp'!$D$9)))</f>
        <v>89.225594026255408</v>
      </c>
      <c r="N245" s="65">
        <f>IF(M245&gt;'Final Temp'!$I$13,N244+K$2,0)</f>
        <v>89</v>
      </c>
      <c r="O245" s="66">
        <f>IF(N245&gt;0,'Final Temp'!$I$13+(('Final Temp'!$I$17-'Final Temp'!$I$13)*(1-EXP(-N245/'Final Temp'!$I$9))),M245)</f>
        <v>104.96555521214707</v>
      </c>
      <c r="P245" s="66">
        <f>IF(N245=0,O245,'Final Temp'!$I$13)</f>
        <v>75</v>
      </c>
      <c r="Q245" s="66">
        <f t="shared" si="15"/>
        <v>104.96555521214707</v>
      </c>
      <c r="R245" s="66">
        <f>'Final Temp'!$D$13+(('Final Temp'!$I$17-'Final Temp'!$D$13)*(1-EXP(-L245/'Final Temp'!$I$9)))</f>
        <v>121.62987430621381</v>
      </c>
      <c r="S245" s="66">
        <f>IF('Final Temp'!$D$17&gt;='Final Temp'!$I$13,Calcs!R245,"")</f>
        <v>121.62987430621381</v>
      </c>
    </row>
    <row r="246" spans="2:19" x14ac:dyDescent="0.25">
      <c r="B246" s="65">
        <f t="shared" si="17"/>
        <v>441.00000000000182</v>
      </c>
      <c r="C246" s="66">
        <f>'Final Temp'!$D$13+(('Final Temp'!$D$17-'Final Temp'!$D$13)*(1-EXP(-B246/'Final Temp'!$D$9)))</f>
        <v>110.62422996764685</v>
      </c>
      <c r="D246" s="65">
        <f>IF(C246&gt;'Final Temp'!$I$13,D245+A$2,0)</f>
        <v>286.20000000000084</v>
      </c>
      <c r="E246" s="66">
        <f>IF(D246&gt;0,'Final Temp'!$I$13+(('Final Temp'!I$17-'Final Temp'!$I$13)*(1-EXP(-D246/'Final Temp'!I$9))),C246)</f>
        <v>131.09255654999478</v>
      </c>
      <c r="F246" s="66">
        <f>IF(D246=0,E246,'Final Temp'!$I$13)</f>
        <v>75</v>
      </c>
      <c r="G246" s="66">
        <f t="shared" si="18"/>
        <v>131.09255654999478</v>
      </c>
      <c r="H246" s="66">
        <f>'Final Temp'!D$13+(('Final Temp'!I$17-'Final Temp'!D$13)*(1-EXP(-B246/'Final Temp'!I$9)))</f>
        <v>135.32293776160418</v>
      </c>
      <c r="I246" s="66">
        <f>IF('Final Temp'!$D$17&gt;='Final Temp'!$I$13,Calcs!H246,"")</f>
        <v>135.32293776160418</v>
      </c>
      <c r="L246" s="65">
        <f t="shared" si="14"/>
        <v>245</v>
      </c>
      <c r="M246" s="66">
        <f>'Final Temp'!$D$13+(('Final Temp'!$D$17-'Final Temp'!$D$13)*(1-EXP(-L246/'Final Temp'!$D$9)))</f>
        <v>89.36643833518994</v>
      </c>
      <c r="N246" s="65">
        <f>IF(M246&gt;'Final Temp'!$I$13,N245+K$2,0)</f>
        <v>90</v>
      </c>
      <c r="O246" s="66">
        <f>IF(N246&gt;0,'Final Temp'!$I$13+(('Final Temp'!$I$17-'Final Temp'!$I$13)*(1-EXP(-N246/'Final Temp'!$I$9))),M246)</f>
        <v>105.20800714626563</v>
      </c>
      <c r="P246" s="66">
        <f>IF(N246=0,O246,'Final Temp'!$I$13)</f>
        <v>75</v>
      </c>
      <c r="Q246" s="66">
        <f t="shared" si="15"/>
        <v>105.20800714626563</v>
      </c>
      <c r="R246" s="66">
        <f>'Final Temp'!$D$13+(('Final Temp'!$I$17-'Final Temp'!$D$13)*(1-EXP(-L246/'Final Temp'!$I$9)))</f>
        <v>121.7570026946164</v>
      </c>
      <c r="S246" s="66">
        <f>IF('Final Temp'!$D$17&gt;='Final Temp'!$I$13,Calcs!R246,"")</f>
        <v>121.7570026946164</v>
      </c>
    </row>
    <row r="247" spans="2:19" x14ac:dyDescent="0.25">
      <c r="B247" s="65">
        <f t="shared" si="17"/>
        <v>442.80000000000183</v>
      </c>
      <c r="C247" s="66">
        <f>'Final Temp'!$D$13+(('Final Temp'!$D$17-'Final Temp'!$D$13)*(1-EXP(-B247/'Final Temp'!$D$9)))</f>
        <v>110.77074223191421</v>
      </c>
      <c r="D247" s="65">
        <f>IF(C247&gt;'Final Temp'!$I$13,D246+A$2,0)</f>
        <v>288.00000000000085</v>
      </c>
      <c r="E247" s="66">
        <f>IF(D247&gt;0,'Final Temp'!$I$13+(('Final Temp'!I$17-'Final Temp'!$I$13)*(1-EXP(-D247/'Final Temp'!I$9))),C247)</f>
        <v>131.20320658962021</v>
      </c>
      <c r="F247" s="66">
        <f>IF(D247=0,E247,'Final Temp'!$I$13)</f>
        <v>75</v>
      </c>
      <c r="G247" s="66">
        <f t="shared" si="18"/>
        <v>131.20320658962021</v>
      </c>
      <c r="H247" s="66">
        <f>'Final Temp'!D$13+(('Final Temp'!I$17-'Final Temp'!D$13)*(1-EXP(-B247/'Final Temp'!I$9)))</f>
        <v>135.38103716183207</v>
      </c>
      <c r="I247" s="66">
        <f>IF('Final Temp'!$D$17&gt;='Final Temp'!$I$13,Calcs!H247,"")</f>
        <v>135.38103716183207</v>
      </c>
      <c r="L247" s="65">
        <f t="shared" si="14"/>
        <v>246</v>
      </c>
      <c r="M247" s="66">
        <f>'Final Temp'!$D$13+(('Final Temp'!$D$17-'Final Temp'!$D$13)*(1-EXP(-L247/'Final Temp'!$D$9)))</f>
        <v>89.506891952811031</v>
      </c>
      <c r="N247" s="65">
        <f>IF(M247&gt;'Final Temp'!$I$13,N246+K$2,0)</f>
        <v>91</v>
      </c>
      <c r="O247" s="66">
        <f>IF(N247&gt;0,'Final Temp'!$I$13+(('Final Temp'!$I$17-'Final Temp'!$I$13)*(1-EXP(-N247/'Final Temp'!$I$9))),M247)</f>
        <v>105.44878121904763</v>
      </c>
      <c r="P247" s="66">
        <f>IF(N247=0,O247,'Final Temp'!$I$13)</f>
        <v>75</v>
      </c>
      <c r="Q247" s="66">
        <f t="shared" si="15"/>
        <v>105.44878121904763</v>
      </c>
      <c r="R247" s="66">
        <f>'Final Temp'!$D$13+(('Final Temp'!$I$17-'Final Temp'!$D$13)*(1-EXP(-L247/'Final Temp'!$I$9)))</f>
        <v>121.88325130530778</v>
      </c>
      <c r="S247" s="66">
        <f>IF('Final Temp'!$D$17&gt;='Final Temp'!$I$13,Calcs!R247,"")</f>
        <v>121.88325130530778</v>
      </c>
    </row>
    <row r="248" spans="2:19" x14ac:dyDescent="0.25">
      <c r="B248" s="65">
        <f t="shared" si="17"/>
        <v>444.60000000000184</v>
      </c>
      <c r="C248" s="66">
        <f>'Final Temp'!$D$13+(('Final Temp'!$D$17-'Final Temp'!$D$13)*(1-EXP(-B248/'Final Temp'!$D$9)))</f>
        <v>110.916523763215</v>
      </c>
      <c r="D248" s="65">
        <f>IF(C248&gt;'Final Temp'!$I$13,D247+A$2,0)</f>
        <v>289.80000000000086</v>
      </c>
      <c r="E248" s="66">
        <f>IF(D248&gt;0,'Final Temp'!$I$13+(('Final Temp'!I$17-'Final Temp'!$I$13)*(1-EXP(-D248/'Final Temp'!I$9))),C248)</f>
        <v>131.31248211237806</v>
      </c>
      <c r="F248" s="66">
        <f>IF(D248=0,E248,'Final Temp'!$I$13)</f>
        <v>75</v>
      </c>
      <c r="G248" s="66">
        <f t="shared" si="18"/>
        <v>131.31248211237806</v>
      </c>
      <c r="H248" s="66">
        <f>'Final Temp'!D$13+(('Final Temp'!I$17-'Final Temp'!D$13)*(1-EXP(-B248/'Final Temp'!I$9)))</f>
        <v>135.43841483971912</v>
      </c>
      <c r="I248" s="66">
        <f>IF('Final Temp'!$D$17&gt;='Final Temp'!$I$13,Calcs!H248,"")</f>
        <v>135.43841483971912</v>
      </c>
      <c r="L248" s="65">
        <f t="shared" si="14"/>
        <v>247</v>
      </c>
      <c r="M248" s="66">
        <f>'Final Temp'!$D$13+(('Final Temp'!$D$17-'Final Temp'!$D$13)*(1-EXP(-L248/'Final Temp'!$D$9)))</f>
        <v>89.646955962866429</v>
      </c>
      <c r="N248" s="65">
        <f>IF(M248&gt;'Final Temp'!$I$13,N247+K$2,0)</f>
        <v>92</v>
      </c>
      <c r="O248" s="66">
        <f>IF(N248&gt;0,'Final Temp'!$I$13+(('Final Temp'!$I$17-'Final Temp'!$I$13)*(1-EXP(-N248/'Final Temp'!$I$9))),M248)</f>
        <v>105.68788904194369</v>
      </c>
      <c r="P248" s="66">
        <f>IF(N248=0,O248,'Final Temp'!$I$13)</f>
        <v>75</v>
      </c>
      <c r="Q248" s="66">
        <f t="shared" si="15"/>
        <v>105.68788904194369</v>
      </c>
      <c r="R248" s="66">
        <f>'Final Temp'!$D$13+(('Final Temp'!$I$17-'Final Temp'!$D$13)*(1-EXP(-L248/'Final Temp'!$I$9)))</f>
        <v>122.00862622669062</v>
      </c>
      <c r="S248" s="66">
        <f>IF('Final Temp'!$D$17&gt;='Final Temp'!$I$13,Calcs!R248,"")</f>
        <v>122.00862622669062</v>
      </c>
    </row>
    <row r="249" spans="2:19" x14ac:dyDescent="0.25">
      <c r="B249" s="65">
        <f t="shared" si="17"/>
        <v>446.40000000000185</v>
      </c>
      <c r="C249" s="66">
        <f>'Final Temp'!$D$13+(('Final Temp'!$D$17-'Final Temp'!$D$13)*(1-EXP(-B249/'Final Temp'!$D$9)))</f>
        <v>111.06157820609509</v>
      </c>
      <c r="D249" s="65">
        <f>IF(C249&gt;'Final Temp'!$I$13,D248+A$2,0)</f>
        <v>291.60000000000088</v>
      </c>
      <c r="E249" s="66">
        <f>IF(D249&gt;0,'Final Temp'!$I$13+(('Final Temp'!I$17-'Final Temp'!$I$13)*(1-EXP(-D249/'Final Temp'!I$9))),C249)</f>
        <v>131.42040019279108</v>
      </c>
      <c r="F249" s="66">
        <f>IF(D249=0,E249,'Final Temp'!$I$13)</f>
        <v>75</v>
      </c>
      <c r="G249" s="66">
        <f t="shared" si="18"/>
        <v>131.42040019279108</v>
      </c>
      <c r="H249" s="66">
        <f>'Final Temp'!D$13+(('Final Temp'!I$17-'Final Temp'!D$13)*(1-EXP(-B249/'Final Temp'!I$9)))</f>
        <v>135.49507976064427</v>
      </c>
      <c r="I249" s="66">
        <f>IF('Final Temp'!$D$17&gt;='Final Temp'!$I$13,Calcs!H249,"")</f>
        <v>135.49507976064427</v>
      </c>
      <c r="L249" s="65">
        <f t="shared" si="14"/>
        <v>248</v>
      </c>
      <c r="M249" s="66">
        <f>'Final Temp'!$D$13+(('Final Temp'!$D$17-'Final Temp'!$D$13)*(1-EXP(-L249/'Final Temp'!$D$9)))</f>
        <v>89.78663144609763</v>
      </c>
      <c r="N249" s="65">
        <f>IF(M249&gt;'Final Temp'!$I$13,N248+K$2,0)</f>
        <v>93</v>
      </c>
      <c r="O249" s="66">
        <f>IF(N249&gt;0,'Final Temp'!$I$13+(('Final Temp'!$I$17-'Final Temp'!$I$13)*(1-EXP(-N249/'Final Temp'!$I$9))),M249)</f>
        <v>105.92534214604872</v>
      </c>
      <c r="P249" s="66">
        <f>IF(N249=0,O249,'Final Temp'!$I$13)</f>
        <v>75</v>
      </c>
      <c r="Q249" s="66">
        <f t="shared" si="15"/>
        <v>105.92534214604872</v>
      </c>
      <c r="R249" s="66">
        <f>'Final Temp'!$D$13+(('Final Temp'!$I$17-'Final Temp'!$D$13)*(1-EXP(-L249/'Final Temp'!$I$9)))</f>
        <v>122.13313350503348</v>
      </c>
      <c r="S249" s="66">
        <f>IF('Final Temp'!$D$17&gt;='Final Temp'!$I$13,Calcs!R249,"")</f>
        <v>122.13313350503348</v>
      </c>
    </row>
    <row r="250" spans="2:19" x14ac:dyDescent="0.25">
      <c r="B250" s="65">
        <f t="shared" si="17"/>
        <v>448.20000000000186</v>
      </c>
      <c r="C250" s="66">
        <f>'Final Temp'!$D$13+(('Final Temp'!$D$17-'Final Temp'!$D$13)*(1-EXP(-B250/'Final Temp'!$D$9)))</f>
        <v>111.20590918692312</v>
      </c>
      <c r="D250" s="65">
        <f>IF(C250&gt;'Final Temp'!$I$13,D249+A$2,0)</f>
        <v>293.40000000000089</v>
      </c>
      <c r="E250" s="66">
        <f>IF(D250&gt;0,'Final Temp'!$I$13+(('Final Temp'!I$17-'Final Temp'!$I$13)*(1-EXP(-D250/'Final Temp'!I$9))),C250)</f>
        <v>131.52697769327889</v>
      </c>
      <c r="F250" s="66">
        <f>IF(D250=0,E250,'Final Temp'!$I$13)</f>
        <v>75</v>
      </c>
      <c r="G250" s="66">
        <f t="shared" si="18"/>
        <v>131.52697769327889</v>
      </c>
      <c r="H250" s="66">
        <f>'Final Temp'!D$13+(('Final Temp'!I$17-'Final Temp'!D$13)*(1-EXP(-B250/'Final Temp'!I$9)))</f>
        <v>135.55104077861671</v>
      </c>
      <c r="I250" s="66">
        <f>IF('Final Temp'!$D$17&gt;='Final Temp'!$I$13,Calcs!H250,"")</f>
        <v>135.55104077861671</v>
      </c>
      <c r="L250" s="65">
        <f t="shared" si="14"/>
        <v>249</v>
      </c>
      <c r="M250" s="66">
        <f>'Final Temp'!$D$13+(('Final Temp'!$D$17-'Final Temp'!$D$13)*(1-EXP(-L250/'Final Temp'!$D$9)))</f>
        <v>89.925919480248268</v>
      </c>
      <c r="N250" s="65">
        <f>IF(M250&gt;'Final Temp'!$I$13,N249+K$2,0)</f>
        <v>94</v>
      </c>
      <c r="O250" s="66">
        <f>IF(N250&gt;0,'Final Temp'!$I$13+(('Final Temp'!$I$17-'Final Temp'!$I$13)*(1-EXP(-N250/'Final Temp'!$I$9))),M250)</f>
        <v>106.16115198265796</v>
      </c>
      <c r="P250" s="66">
        <f>IF(N250=0,O250,'Final Temp'!$I$13)</f>
        <v>75</v>
      </c>
      <c r="Q250" s="66">
        <f t="shared" si="15"/>
        <v>106.16115198265796</v>
      </c>
      <c r="R250" s="66">
        <f>'Final Temp'!$D$13+(('Final Temp'!$I$17-'Final Temp'!$D$13)*(1-EXP(-L250/'Final Temp'!$I$9)))</f>
        <v>122.25677914476243</v>
      </c>
      <c r="S250" s="66">
        <f>IF('Final Temp'!$D$17&gt;='Final Temp'!$I$13,Calcs!R250,"")</f>
        <v>122.25677914476243</v>
      </c>
    </row>
    <row r="251" spans="2:19" x14ac:dyDescent="0.25">
      <c r="B251" s="65">
        <f t="shared" si="17"/>
        <v>450.00000000000188</v>
      </c>
      <c r="C251" s="66">
        <f>'Final Temp'!$D$13+(('Final Temp'!$D$17-'Final Temp'!$D$13)*(1-EXP(-B251/'Final Temp'!$D$9)))</f>
        <v>111.34952031398115</v>
      </c>
      <c r="D251" s="65">
        <f>IF(C251&gt;'Final Temp'!$I$13,D250+A$2,0)</f>
        <v>295.2000000000009</v>
      </c>
      <c r="E251" s="66">
        <f>IF(D251&gt;0,'Final Temp'!$I$13+(('Final Temp'!I$17-'Final Temp'!$I$13)*(1-EXP(-D251/'Final Temp'!I$9))),C251)</f>
        <v>131.63223126679279</v>
      </c>
      <c r="F251" s="66">
        <f>IF(D251=0,E251,'Final Temp'!$I$13)</f>
        <v>75</v>
      </c>
      <c r="G251" s="66">
        <f t="shared" si="18"/>
        <v>131.63223126679279</v>
      </c>
      <c r="H251" s="66">
        <f>'Final Temp'!D$13+(('Final Temp'!I$17-'Final Temp'!D$13)*(1-EXP(-B251/'Final Temp'!I$9)))</f>
        <v>135.60630663765932</v>
      </c>
      <c r="I251" s="66">
        <f>IF('Final Temp'!$D$17&gt;='Final Temp'!$I$13,Calcs!H251,"")</f>
        <v>135.60630663765932</v>
      </c>
      <c r="L251" s="65">
        <f t="shared" si="14"/>
        <v>250</v>
      </c>
      <c r="M251" s="66">
        <f>'Final Temp'!$D$13+(('Final Temp'!$D$17-'Final Temp'!$D$13)*(1-EXP(-L251/'Final Temp'!$D$9)))</f>
        <v>90.064821140072382</v>
      </c>
      <c r="N251" s="65">
        <f>IF(M251&gt;'Final Temp'!$I$13,N250+K$2,0)</f>
        <v>95</v>
      </c>
      <c r="O251" s="66">
        <f>IF(N251&gt;0,'Final Temp'!$I$13+(('Final Temp'!$I$17-'Final Temp'!$I$13)*(1-EXP(-N251/'Final Temp'!$I$9))),M251)</f>
        <v>106.39532992381928</v>
      </c>
      <c r="P251" s="66">
        <f>IF(N251=0,O251,'Final Temp'!$I$13)</f>
        <v>75</v>
      </c>
      <c r="Q251" s="66">
        <f t="shared" si="15"/>
        <v>106.39532992381928</v>
      </c>
      <c r="R251" s="66">
        <f>'Final Temp'!$D$13+(('Final Temp'!$I$17-'Final Temp'!$D$13)*(1-EXP(-L251/'Final Temp'!$I$9)))</f>
        <v>122.37956910875059</v>
      </c>
      <c r="S251" s="66">
        <f>IF('Final Temp'!$D$17&gt;='Final Temp'!$I$13,Calcs!R251,"")</f>
        <v>122.37956910875059</v>
      </c>
    </row>
    <row r="252" spans="2:19" x14ac:dyDescent="0.25">
      <c r="B252" s="65">
        <f t="shared" si="17"/>
        <v>451.80000000000189</v>
      </c>
      <c r="C252" s="66">
        <f>'Final Temp'!$D$13+(('Final Temp'!$D$17-'Final Temp'!$D$13)*(1-EXP(-B252/'Final Temp'!$D$9)))</f>
        <v>111.49241517755479</v>
      </c>
      <c r="D252" s="65">
        <f>IF(C252&gt;'Final Temp'!$I$13,D251+A$2,0)</f>
        <v>297.00000000000091</v>
      </c>
      <c r="E252" s="66">
        <f>IF(D252&gt;0,'Final Temp'!$I$13+(('Final Temp'!I$17-'Final Temp'!$I$13)*(1-EXP(-D252/'Final Temp'!I$9))),C252)</f>
        <v>131.73617735941775</v>
      </c>
      <c r="F252" s="66">
        <f>IF(D252=0,E252,'Final Temp'!$I$13)</f>
        <v>75</v>
      </c>
      <c r="G252" s="66">
        <f t="shared" si="18"/>
        <v>131.73617735941775</v>
      </c>
      <c r="H252" s="66">
        <f>'Final Temp'!D$13+(('Final Temp'!I$17-'Final Temp'!D$13)*(1-EXP(-B252/'Final Temp'!I$9)))</f>
        <v>135.66088597317503</v>
      </c>
      <c r="I252" s="66">
        <f>IF('Final Temp'!$D$17&gt;='Final Temp'!$I$13,Calcs!H252,"")</f>
        <v>135.66088597317503</v>
      </c>
      <c r="L252" s="65">
        <f t="shared" si="14"/>
        <v>251</v>
      </c>
      <c r="M252" s="66">
        <f>'Final Temp'!$D$13+(('Final Temp'!$D$17-'Final Temp'!$D$13)*(1-EXP(-L252/'Final Temp'!$D$9)))</f>
        <v>90.203337497342716</v>
      </c>
      <c r="N252" s="65">
        <f>IF(M252&gt;'Final Temp'!$I$13,N251+K$2,0)</f>
        <v>96</v>
      </c>
      <c r="O252" s="66">
        <f>IF(N252&gt;0,'Final Temp'!$I$13+(('Final Temp'!$I$17-'Final Temp'!$I$13)*(1-EXP(-N252/'Final Temp'!$I$9))),M252)</f>
        <v>106.62788726288152</v>
      </c>
      <c r="P252" s="66">
        <f>IF(N252=0,O252,'Final Temp'!$I$13)</f>
        <v>75</v>
      </c>
      <c r="Q252" s="66">
        <f t="shared" si="15"/>
        <v>106.62788726288152</v>
      </c>
      <c r="R252" s="66">
        <f>'Final Temp'!$D$13+(('Final Temp'!$I$17-'Final Temp'!$D$13)*(1-EXP(-L252/'Final Temp'!$I$9)))</f>
        <v>122.50150931860564</v>
      </c>
      <c r="S252" s="66">
        <f>IF('Final Temp'!$D$17&gt;='Final Temp'!$I$13,Calcs!R252,"")</f>
        <v>122.50150931860564</v>
      </c>
    </row>
    <row r="253" spans="2:19" x14ac:dyDescent="0.25">
      <c r="B253" s="65">
        <f t="shared" si="17"/>
        <v>453.6000000000019</v>
      </c>
      <c r="C253" s="66">
        <f>'Final Temp'!$D$13+(('Final Temp'!$D$17-'Final Temp'!$D$13)*(1-EXP(-B253/'Final Temp'!$D$9)))</f>
        <v>111.63459735002311</v>
      </c>
      <c r="D253" s="65">
        <f>IF(C253&gt;'Final Temp'!$I$13,D252+A$2,0)</f>
        <v>298.80000000000092</v>
      </c>
      <c r="E253" s="66">
        <f>IF(D253&gt;0,'Final Temp'!$I$13+(('Final Temp'!I$17-'Final Temp'!$I$13)*(1-EXP(-D253/'Final Temp'!I$9))),C253)</f>
        <v>131.83883221294224</v>
      </c>
      <c r="F253" s="66">
        <f>IF(D253=0,E253,'Final Temp'!$I$13)</f>
        <v>75</v>
      </c>
      <c r="G253" s="66">
        <f t="shared" si="18"/>
        <v>131.83883221294224</v>
      </c>
      <c r="H253" s="66">
        <f>'Final Temp'!D$13+(('Final Temp'!I$17-'Final Temp'!D$13)*(1-EXP(-B253/'Final Temp'!I$9)))</f>
        <v>135.71478731329603</v>
      </c>
      <c r="I253" s="66">
        <f>IF('Final Temp'!$D$17&gt;='Final Temp'!$I$13,Calcs!H253,"")</f>
        <v>135.71478731329603</v>
      </c>
      <c r="L253" s="65">
        <f t="shared" si="14"/>
        <v>252</v>
      </c>
      <c r="M253" s="66">
        <f>'Final Temp'!$D$13+(('Final Temp'!$D$17-'Final Temp'!$D$13)*(1-EXP(-L253/'Final Temp'!$D$9)))</f>
        <v>90.341469620859044</v>
      </c>
      <c r="N253" s="65">
        <f>IF(M253&gt;'Final Temp'!$I$13,N252+K$2,0)</f>
        <v>97</v>
      </c>
      <c r="O253" s="66">
        <f>IF(N253&gt;0,'Final Temp'!$I$13+(('Final Temp'!$I$17-'Final Temp'!$I$13)*(1-EXP(-N253/'Final Temp'!$I$9))),M253)</f>
        <v>106.85883521503924</v>
      </c>
      <c r="P253" s="66">
        <f>IF(N253=0,O253,'Final Temp'!$I$13)</f>
        <v>75</v>
      </c>
      <c r="Q253" s="66">
        <f t="shared" si="15"/>
        <v>106.85883521503924</v>
      </c>
      <c r="R253" s="66">
        <f>'Final Temp'!$D$13+(('Final Temp'!$I$17-'Final Temp'!$D$13)*(1-EXP(-L253/'Final Temp'!$I$9)))</f>
        <v>122.62260565495548</v>
      </c>
      <c r="S253" s="66">
        <f>IF('Final Temp'!$D$17&gt;='Final Temp'!$I$13,Calcs!R253,"")</f>
        <v>122.62260565495548</v>
      </c>
    </row>
    <row r="254" spans="2:19" x14ac:dyDescent="0.25">
      <c r="B254" s="65">
        <f t="shared" si="17"/>
        <v>455.40000000000191</v>
      </c>
      <c r="C254" s="66">
        <f>'Final Temp'!$D$13+(('Final Temp'!$D$17-'Final Temp'!$D$13)*(1-EXP(-B254/'Final Temp'!$D$9)))</f>
        <v>111.77607038594782</v>
      </c>
      <c r="D254" s="65">
        <f>IF(C254&gt;'Final Temp'!$I$13,D253+A$2,0)</f>
        <v>300.60000000000093</v>
      </c>
      <c r="E254" s="66">
        <f>IF(D254&gt;0,'Final Temp'!$I$13+(('Final Temp'!I$17-'Final Temp'!$I$13)*(1-EXP(-D254/'Final Temp'!I$9))),C254)</f>
        <v>131.94021186739599</v>
      </c>
      <c r="F254" s="66">
        <f>IF(D254=0,E254,'Final Temp'!$I$13)</f>
        <v>75</v>
      </c>
      <c r="G254" s="66">
        <f t="shared" si="18"/>
        <v>131.94021186739599</v>
      </c>
      <c r="H254" s="66">
        <f>'Final Temp'!D$13+(('Final Temp'!I$17-'Final Temp'!D$13)*(1-EXP(-B254/'Final Temp'!I$9)))</f>
        <v>135.76801908021645</v>
      </c>
      <c r="I254" s="66">
        <f>IF('Final Temp'!$D$17&gt;='Final Temp'!$I$13,Calcs!H254,"")</f>
        <v>135.76801908021645</v>
      </c>
      <c r="L254" s="65">
        <f t="shared" si="14"/>
        <v>253</v>
      </c>
      <c r="M254" s="66">
        <f>'Final Temp'!$D$13+(('Final Temp'!$D$17-'Final Temp'!$D$13)*(1-EXP(-L254/'Final Temp'!$D$9)))</f>
        <v>90.479218576456304</v>
      </c>
      <c r="N254" s="65">
        <f>IF(M254&gt;'Final Temp'!$I$13,N253+K$2,0)</f>
        <v>98</v>
      </c>
      <c r="O254" s="66">
        <f>IF(N254&gt;0,'Final Temp'!$I$13+(('Final Temp'!$I$17-'Final Temp'!$I$13)*(1-EXP(-N254/'Final Temp'!$I$9))),M254)</f>
        <v>107.08818491787346</v>
      </c>
      <c r="P254" s="66">
        <f>IF(N254=0,O254,'Final Temp'!$I$13)</f>
        <v>75</v>
      </c>
      <c r="Q254" s="66">
        <f t="shared" si="15"/>
        <v>107.08818491787346</v>
      </c>
      <c r="R254" s="66">
        <f>'Final Temp'!$D$13+(('Final Temp'!$I$17-'Final Temp'!$D$13)*(1-EXP(-L254/'Final Temp'!$I$9)))</f>
        <v>122.74286395773179</v>
      </c>
      <c r="S254" s="66">
        <f>IF('Final Temp'!$D$17&gt;='Final Temp'!$I$13,Calcs!R254,"")</f>
        <v>122.74286395773179</v>
      </c>
    </row>
    <row r="255" spans="2:19" x14ac:dyDescent="0.25">
      <c r="B255" s="65">
        <f t="shared" si="17"/>
        <v>457.20000000000192</v>
      </c>
      <c r="C255" s="66">
        <f>'Final Temp'!$D$13+(('Final Temp'!$D$17-'Final Temp'!$D$13)*(1-EXP(-B255/'Final Temp'!$D$9)))</f>
        <v>111.91683782216217</v>
      </c>
      <c r="D255" s="65">
        <f>IF(C255&gt;'Final Temp'!$I$13,D254+A$2,0)</f>
        <v>302.40000000000094</v>
      </c>
      <c r="E255" s="66">
        <f>IF(D255&gt;0,'Final Temp'!$I$13+(('Final Temp'!I$17-'Final Temp'!$I$13)*(1-EXP(-D255/'Final Temp'!I$9))),C255)</f>
        <v>132.04033216355623</v>
      </c>
      <c r="F255" s="66">
        <f>IF(D255=0,E255,'Final Temp'!$I$13)</f>
        <v>75</v>
      </c>
      <c r="G255" s="66">
        <f t="shared" si="18"/>
        <v>132.04033216355623</v>
      </c>
      <c r="H255" s="66">
        <f>'Final Temp'!D$13+(('Final Temp'!I$17-'Final Temp'!D$13)*(1-EXP(-B255/'Final Temp'!I$9)))</f>
        <v>135.82058959150805</v>
      </c>
      <c r="I255" s="66">
        <f>IF('Final Temp'!$D$17&gt;='Final Temp'!$I$13,Calcs!H255,"")</f>
        <v>135.82058959150805</v>
      </c>
      <c r="L255" s="65">
        <f t="shared" si="14"/>
        <v>254</v>
      </c>
      <c r="M255" s="66">
        <f>'Final Temp'!$D$13+(('Final Temp'!$D$17-'Final Temp'!$D$13)*(1-EXP(-L255/'Final Temp'!$D$9)))</f>
        <v>90.61658542701295</v>
      </c>
      <c r="N255" s="65">
        <f>IF(M255&gt;'Final Temp'!$I$13,N254+K$2,0)</f>
        <v>99</v>
      </c>
      <c r="O255" s="66">
        <f>IF(N255&gt;0,'Final Temp'!$I$13+(('Final Temp'!$I$17-'Final Temp'!$I$13)*(1-EXP(-N255/'Final Temp'!$I$9))),M255)</f>
        <v>107.31594743188884</v>
      </c>
      <c r="P255" s="66">
        <f>IF(N255=0,O255,'Final Temp'!$I$13)</f>
        <v>75</v>
      </c>
      <c r="Q255" s="66">
        <f t="shared" si="15"/>
        <v>107.31594743188884</v>
      </c>
      <c r="R255" s="66">
        <f>'Final Temp'!$D$13+(('Final Temp'!$I$17-'Final Temp'!$D$13)*(1-EXP(-L255/'Final Temp'!$I$9)))</f>
        <v>122.86229002645162</v>
      </c>
      <c r="S255" s="66">
        <f>IF('Final Temp'!$D$17&gt;='Final Temp'!$I$13,Calcs!R255,"")</f>
        <v>122.86229002645162</v>
      </c>
    </row>
    <row r="256" spans="2:19" x14ac:dyDescent="0.25">
      <c r="B256" s="65">
        <f t="shared" si="17"/>
        <v>459.00000000000193</v>
      </c>
      <c r="C256" s="66">
        <f>'Final Temp'!$D$13+(('Final Temp'!$D$17-'Final Temp'!$D$13)*(1-EXP(-B256/'Final Temp'!$D$9)))</f>
        <v>112.05690317785943</v>
      </c>
      <c r="D256" s="65">
        <f>IF(C256&gt;'Final Temp'!$I$13,D255+A$2,0)</f>
        <v>304.20000000000095</v>
      </c>
      <c r="E256" s="66">
        <f>IF(D256&gt;0,'Final Temp'!$I$13+(('Final Temp'!I$17-'Final Temp'!$I$13)*(1-EXP(-D256/'Final Temp'!I$9))),C256)</f>
        <v>132.13920874542296</v>
      </c>
      <c r="F256" s="66">
        <f>IF(D256=0,E256,'Final Temp'!$I$13)</f>
        <v>75</v>
      </c>
      <c r="G256" s="66">
        <f t="shared" si="18"/>
        <v>132.13920874542296</v>
      </c>
      <c r="H256" s="66">
        <f>'Final Temp'!D$13+(('Final Temp'!I$17-'Final Temp'!D$13)*(1-EXP(-B256/'Final Temp'!I$9)))</f>
        <v>135.87250706142029</v>
      </c>
      <c r="I256" s="66">
        <f>IF('Final Temp'!$D$17&gt;='Final Temp'!$I$13,Calcs!H256,"")</f>
        <v>135.87250706142029</v>
      </c>
      <c r="L256" s="65">
        <f t="shared" si="14"/>
        <v>255</v>
      </c>
      <c r="M256" s="66">
        <f>'Final Temp'!$D$13+(('Final Temp'!$D$17-'Final Temp'!$D$13)*(1-EXP(-L256/'Final Temp'!$D$9)))</f>
        <v>90.753571232459024</v>
      </c>
      <c r="N256" s="65">
        <f>IF(M256&gt;'Final Temp'!$I$13,N255+K$2,0)</f>
        <v>100</v>
      </c>
      <c r="O256" s="66">
        <f>IF(N256&gt;0,'Final Temp'!$I$13+(('Final Temp'!$I$17-'Final Temp'!$I$13)*(1-EXP(-N256/'Final Temp'!$I$9))),M256)</f>
        <v>107.54213374104705</v>
      </c>
      <c r="P256" s="66">
        <f>IF(N256=0,O256,'Final Temp'!$I$13)</f>
        <v>75</v>
      </c>
      <c r="Q256" s="66">
        <f t="shared" si="15"/>
        <v>107.54213374104705</v>
      </c>
      <c r="R256" s="66">
        <f>'Final Temp'!$D$13+(('Final Temp'!$I$17-'Final Temp'!$D$13)*(1-EXP(-L256/'Final Temp'!$I$9)))</f>
        <v>122.98088962049715</v>
      </c>
      <c r="S256" s="66">
        <f>IF('Final Temp'!$D$17&gt;='Final Temp'!$I$13,Calcs!R256,"")</f>
        <v>122.98088962049715</v>
      </c>
    </row>
    <row r="257" spans="2:19" x14ac:dyDescent="0.25">
      <c r="B257" s="65">
        <f t="shared" si="17"/>
        <v>460.80000000000194</v>
      </c>
      <c r="C257" s="66">
        <f>'Final Temp'!$D$13+(('Final Temp'!$D$17-'Final Temp'!$D$13)*(1-EXP(-B257/'Final Temp'!$D$9)))</f>
        <v>112.19626995468073</v>
      </c>
      <c r="D257" s="65">
        <f>IF(C257&gt;'Final Temp'!$I$13,D256+A$2,0)</f>
        <v>306.00000000000097</v>
      </c>
      <c r="E257" s="66">
        <f>IF(D257&gt;0,'Final Temp'!$I$13+(('Final Temp'!I$17-'Final Temp'!$I$13)*(1-EXP(-D257/'Final Temp'!I$9))),C257)</f>
        <v>132.23685706266326</v>
      </c>
      <c r="F257" s="66">
        <f>IF(D257=0,E257,'Final Temp'!$I$13)</f>
        <v>75</v>
      </c>
      <c r="G257" s="66">
        <f t="shared" si="18"/>
        <v>132.23685706266326</v>
      </c>
      <c r="H257" s="66">
        <f>'Final Temp'!D$13+(('Final Temp'!I$17-'Final Temp'!D$13)*(1-EXP(-B257/'Final Temp'!I$9)))</f>
        <v>135.92377960216342</v>
      </c>
      <c r="I257" s="66">
        <f>IF('Final Temp'!$D$17&gt;='Final Temp'!$I$13,Calcs!H257,"")</f>
        <v>135.92377960216342</v>
      </c>
      <c r="L257" s="65">
        <f t="shared" si="14"/>
        <v>256</v>
      </c>
      <c r="M257" s="66">
        <f>'Final Temp'!$D$13+(('Final Temp'!$D$17-'Final Temp'!$D$13)*(1-EXP(-L257/'Final Temp'!$D$9)))</f>
        <v>90.890177049784484</v>
      </c>
      <c r="N257" s="65">
        <f>IF(M257&gt;'Final Temp'!$I$13,N256+K$2,0)</f>
        <v>101</v>
      </c>
      <c r="O257" s="66">
        <f>IF(N257&gt;0,'Final Temp'!$I$13+(('Final Temp'!$I$17-'Final Temp'!$I$13)*(1-EXP(-N257/'Final Temp'!$I$9))),M257)</f>
        <v>107.7667547532965</v>
      </c>
      <c r="P257" s="66">
        <f>IF(N257=0,O257,'Final Temp'!$I$13)</f>
        <v>75</v>
      </c>
      <c r="Q257" s="66">
        <f t="shared" si="15"/>
        <v>107.7667547532965</v>
      </c>
      <c r="R257" s="66">
        <f>'Final Temp'!$D$13+(('Final Temp'!$I$17-'Final Temp'!$D$13)*(1-EXP(-L257/'Final Temp'!$I$9)))</f>
        <v>123.09866845939339</v>
      </c>
      <c r="S257" s="66">
        <f>IF('Final Temp'!$D$17&gt;='Final Temp'!$I$13,Calcs!R257,"")</f>
        <v>123.09866845939339</v>
      </c>
    </row>
    <row r="258" spans="2:19" x14ac:dyDescent="0.25">
      <c r="B258" s="65">
        <f t="shared" si="17"/>
        <v>462.60000000000196</v>
      </c>
      <c r="C258" s="66">
        <f>'Final Temp'!$D$13+(('Final Temp'!$D$17-'Final Temp'!$D$13)*(1-EXP(-B258/'Final Temp'!$D$9)))</f>
        <v>112.33494163680281</v>
      </c>
      <c r="D258" s="65">
        <f>IF(C258&gt;'Final Temp'!$I$13,D257+A$2,0)</f>
        <v>307.80000000000098</v>
      </c>
      <c r="E258" s="66">
        <f>IF(D258&gt;0,'Final Temp'!$I$13+(('Final Temp'!I$17-'Final Temp'!$I$13)*(1-EXP(-D258/'Final Temp'!I$9))),C258)</f>
        <v>132.33329237302539</v>
      </c>
      <c r="F258" s="66">
        <f>IF(D258=0,E258,'Final Temp'!$I$13)</f>
        <v>75</v>
      </c>
      <c r="G258" s="66">
        <f t="shared" si="18"/>
        <v>132.33329237302539</v>
      </c>
      <c r="H258" s="66">
        <f>'Final Temp'!D$13+(('Final Temp'!I$17-'Final Temp'!D$13)*(1-EXP(-B258/'Final Temp'!I$9)))</f>
        <v>135.97441522517627</v>
      </c>
      <c r="I258" s="66">
        <f>IF('Final Temp'!$D$17&gt;='Final Temp'!$I$13,Calcs!H258,"")</f>
        <v>135.97441522517627</v>
      </c>
      <c r="L258" s="65">
        <f t="shared" si="14"/>
        <v>257</v>
      </c>
      <c r="M258" s="66">
        <f>'Final Temp'!$D$13+(('Final Temp'!$D$17-'Final Temp'!$D$13)*(1-EXP(-L258/'Final Temp'!$D$9)))</f>
        <v>91.02640393304722</v>
      </c>
      <c r="N258" s="65">
        <f>IF(M258&gt;'Final Temp'!$I$13,N257+K$2,0)</f>
        <v>102</v>
      </c>
      <c r="O258" s="66">
        <f>IF(N258&gt;0,'Final Temp'!$I$13+(('Final Temp'!$I$17-'Final Temp'!$I$13)*(1-EXP(-N258/'Final Temp'!$I$9))),M258)</f>
        <v>107.98982130109837</v>
      </c>
      <c r="P258" s="66">
        <f>IF(N258=0,O258,'Final Temp'!$I$13)</f>
        <v>75</v>
      </c>
      <c r="Q258" s="66">
        <f t="shared" si="15"/>
        <v>107.98982130109837</v>
      </c>
      <c r="R258" s="66">
        <f>'Final Temp'!$D$13+(('Final Temp'!$I$17-'Final Temp'!$D$13)*(1-EXP(-L258/'Final Temp'!$I$9)))</f>
        <v>123.21563222308403</v>
      </c>
      <c r="S258" s="66">
        <f>IF('Final Temp'!$D$17&gt;='Final Temp'!$I$13,Calcs!R258,"")</f>
        <v>123.21563222308403</v>
      </c>
    </row>
    <row r="259" spans="2:19" x14ac:dyDescent="0.25">
      <c r="B259" s="65">
        <f t="shared" si="17"/>
        <v>464.40000000000197</v>
      </c>
      <c r="C259" s="66">
        <f>'Final Temp'!$D$13+(('Final Temp'!$D$17-'Final Temp'!$D$13)*(1-EXP(-B259/'Final Temp'!$D$9)))</f>
        <v>112.47292169102492</v>
      </c>
      <c r="D259" s="65">
        <f>IF(C259&gt;'Final Temp'!$I$13,D258+A$2,0)</f>
        <v>309.60000000000099</v>
      </c>
      <c r="E259" s="66">
        <f>IF(D259&gt;0,'Final Temp'!$I$13+(('Final Temp'!I$17-'Final Temp'!$I$13)*(1-EXP(-D259/'Final Temp'!I$9))),C259)</f>
        <v>132.42852974472274</v>
      </c>
      <c r="F259" s="66">
        <f>IF(D259=0,E259,'Final Temp'!$I$13)</f>
        <v>75</v>
      </c>
      <c r="G259" s="66">
        <f t="shared" si="18"/>
        <v>132.42852974472274</v>
      </c>
      <c r="H259" s="66">
        <f>'Final Temp'!D$13+(('Final Temp'!I$17-'Final Temp'!D$13)*(1-EXP(-B259/'Final Temp'!I$9)))</f>
        <v>136.02442184237793</v>
      </c>
      <c r="I259" s="66">
        <f>IF('Final Temp'!$D$17&gt;='Final Temp'!$I$13,Calcs!H259,"")</f>
        <v>136.02442184237793</v>
      </c>
      <c r="L259" s="65">
        <f t="shared" ref="L259:L322" si="19">L258+K$2</f>
        <v>258</v>
      </c>
      <c r="M259" s="66">
        <f>'Final Temp'!$D$13+(('Final Temp'!$D$17-'Final Temp'!$D$13)*(1-EXP(-L259/'Final Temp'!$D$9)))</f>
        <v>91.162252933381296</v>
      </c>
      <c r="N259" s="65">
        <f>IF(M259&gt;'Final Temp'!$I$13,N258+K$2,0)</f>
        <v>103</v>
      </c>
      <c r="O259" s="66">
        <f>IF(N259&gt;0,'Final Temp'!$I$13+(('Final Temp'!$I$17-'Final Temp'!$I$13)*(1-EXP(-N259/'Final Temp'!$I$9))),M259)</f>
        <v>108.211344141949</v>
      </c>
      <c r="P259" s="66">
        <f>IF(N259=0,O259,'Final Temp'!$I$13)</f>
        <v>75</v>
      </c>
      <c r="Q259" s="66">
        <f t="shared" ref="Q259:Q322" si="20">IF(O259&gt;P259,O259,P259)</f>
        <v>108.211344141949</v>
      </c>
      <c r="R259" s="66">
        <f>'Final Temp'!$D$13+(('Final Temp'!$I$17-'Final Temp'!$D$13)*(1-EXP(-L259/'Final Temp'!$I$9)))</f>
        <v>123.33178655220534</v>
      </c>
      <c r="S259" s="66">
        <f>IF('Final Temp'!$D$17&gt;='Final Temp'!$I$13,Calcs!R259,"")</f>
        <v>123.33178655220534</v>
      </c>
    </row>
    <row r="260" spans="2:19" x14ac:dyDescent="0.25">
      <c r="B260" s="65">
        <f t="shared" si="17"/>
        <v>466.20000000000198</v>
      </c>
      <c r="C260" s="66">
        <f>'Final Temp'!$D$13+(('Final Temp'!$D$17-'Final Temp'!$D$13)*(1-EXP(-B260/'Final Temp'!$D$9)))</f>
        <v>112.61021356685559</v>
      </c>
      <c r="D260" s="65">
        <f>IF(C260&gt;'Final Temp'!$I$13,D259+A$2,0)</f>
        <v>311.400000000001</v>
      </c>
      <c r="E260" s="66">
        <f>IF(D260&gt;0,'Final Temp'!$I$13+(('Final Temp'!I$17-'Final Temp'!$I$13)*(1-EXP(-D260/'Final Temp'!I$9))),C260)</f>
        <v>132.52258405878845</v>
      </c>
      <c r="F260" s="66">
        <f>IF(D260=0,E260,'Final Temp'!$I$13)</f>
        <v>75</v>
      </c>
      <c r="G260" s="66">
        <f t="shared" si="18"/>
        <v>132.52258405878845</v>
      </c>
      <c r="H260" s="66">
        <f>'Final Temp'!D$13+(('Final Temp'!I$17-'Final Temp'!D$13)*(1-EXP(-B260/'Final Temp'!I$9)))</f>
        <v>136.07380726740408</v>
      </c>
      <c r="I260" s="66">
        <f>IF('Final Temp'!$D$17&gt;='Final Temp'!$I$13,Calcs!H260,"")</f>
        <v>136.07380726740408</v>
      </c>
      <c r="L260" s="65">
        <f t="shared" si="19"/>
        <v>259</v>
      </c>
      <c r="M260" s="66">
        <f>'Final Temp'!$D$13+(('Final Temp'!$D$17-'Final Temp'!$D$13)*(1-EXP(-L260/'Final Temp'!$D$9)))</f>
        <v>91.297725099004936</v>
      </c>
      <c r="N260" s="65">
        <f>IF(M260&gt;'Final Temp'!$I$13,N259+K$2,0)</f>
        <v>104</v>
      </c>
      <c r="O260" s="66">
        <f>IF(N260&gt;0,'Final Temp'!$I$13+(('Final Temp'!$I$17-'Final Temp'!$I$13)*(1-EXP(-N260/'Final Temp'!$I$9))),M260)</f>
        <v>108.4313339588987</v>
      </c>
      <c r="P260" s="66">
        <f>IF(N260=0,O260,'Final Temp'!$I$13)</f>
        <v>75</v>
      </c>
      <c r="Q260" s="66">
        <f t="shared" si="20"/>
        <v>108.4313339588987</v>
      </c>
      <c r="R260" s="66">
        <f>'Final Temp'!$D$13+(('Final Temp'!$I$17-'Final Temp'!$D$13)*(1-EXP(-L260/'Final Temp'!$I$9)))</f>
        <v>123.44713704835821</v>
      </c>
      <c r="S260" s="66">
        <f>IF('Final Temp'!$D$17&gt;='Final Temp'!$I$13,Calcs!R260,"")</f>
        <v>123.44713704835821</v>
      </c>
    </row>
    <row r="261" spans="2:19" x14ac:dyDescent="0.25">
      <c r="B261" s="65">
        <f t="shared" si="17"/>
        <v>468.00000000000199</v>
      </c>
      <c r="C261" s="66">
        <f>'Final Temp'!$D$13+(('Final Temp'!$D$17-'Final Temp'!$D$13)*(1-EXP(-B261/'Final Temp'!$D$9)))</f>
        <v>112.74682069659889</v>
      </c>
      <c r="D261" s="65">
        <f>IF(C261&gt;'Final Temp'!$I$13,D260+A$2,0)</f>
        <v>313.20000000000101</v>
      </c>
      <c r="E261" s="66">
        <f>IF(D261&gt;0,'Final Temp'!$I$13+(('Final Temp'!I$17-'Final Temp'!$I$13)*(1-EXP(-D261/'Final Temp'!I$9))),C261)</f>
        <v>132.61547001140042</v>
      </c>
      <c r="F261" s="66">
        <f>IF(D261=0,E261,'Final Temp'!$I$13)</f>
        <v>75</v>
      </c>
      <c r="G261" s="66">
        <f t="shared" si="18"/>
        <v>132.61547001140042</v>
      </c>
      <c r="H261" s="66">
        <f>'Final Temp'!D$13+(('Final Temp'!I$17-'Final Temp'!D$13)*(1-EXP(-B261/'Final Temp'!I$9)))</f>
        <v>136.12257921682786</v>
      </c>
      <c r="I261" s="66">
        <f>IF('Final Temp'!$D$17&gt;='Final Temp'!$I$13,Calcs!H261,"")</f>
        <v>136.12257921682786</v>
      </c>
      <c r="L261" s="65">
        <f t="shared" si="19"/>
        <v>260</v>
      </c>
      <c r="M261" s="66">
        <f>'Final Temp'!$D$13+(('Final Temp'!$D$17-'Final Temp'!$D$13)*(1-EXP(-L261/'Final Temp'!$D$9)))</f>
        <v>91.432821475228764</v>
      </c>
      <c r="N261" s="65">
        <f>IF(M261&gt;'Final Temp'!$I$13,N260+K$2,0)</f>
        <v>105</v>
      </c>
      <c r="O261" s="66">
        <f>IF(N261&gt;0,'Final Temp'!$I$13+(('Final Temp'!$I$17-'Final Temp'!$I$13)*(1-EXP(-N261/'Final Temp'!$I$9))),M261)</f>
        <v>108.64980136106692</v>
      </c>
      <c r="P261" s="66">
        <f>IF(N261=0,O261,'Final Temp'!$I$13)</f>
        <v>75</v>
      </c>
      <c r="Q261" s="66">
        <f t="shared" si="20"/>
        <v>108.64980136106692</v>
      </c>
      <c r="R261" s="66">
        <f>'Final Temp'!$D$13+(('Final Temp'!$I$17-'Final Temp'!$D$13)*(1-EXP(-L261/'Final Temp'!$I$9)))</f>
        <v>123.56168927437825</v>
      </c>
      <c r="S261" s="66">
        <f>IF('Final Temp'!$D$17&gt;='Final Temp'!$I$13,Calcs!R261,"")</f>
        <v>123.56168927437825</v>
      </c>
    </row>
    <row r="262" spans="2:19" x14ac:dyDescent="0.25">
      <c r="B262" s="65">
        <f t="shared" si="17"/>
        <v>469.800000000002</v>
      </c>
      <c r="C262" s="66">
        <f>'Final Temp'!$D$13+(('Final Temp'!$D$17-'Final Temp'!$D$13)*(1-EXP(-B262/'Final Temp'!$D$9)))</f>
        <v>112.88274649544016</v>
      </c>
      <c r="D262" s="65">
        <f>IF(C262&gt;'Final Temp'!$I$13,D261+A$2,0)</f>
        <v>315.00000000000102</v>
      </c>
      <c r="E262" s="66">
        <f>IF(D262&gt;0,'Final Temp'!$I$13+(('Final Temp'!I$17-'Final Temp'!$I$13)*(1-EXP(-D262/'Final Temp'!I$9))),C262)</f>
        <v>132.70720211617771</v>
      </c>
      <c r="F262" s="66">
        <f>IF(D262=0,E262,'Final Temp'!$I$13)</f>
        <v>75</v>
      </c>
      <c r="G262" s="66">
        <f t="shared" si="18"/>
        <v>132.70720211617771</v>
      </c>
      <c r="H262" s="66">
        <f>'Final Temp'!D$13+(('Final Temp'!I$17-'Final Temp'!D$13)*(1-EXP(-B262/'Final Temp'!I$9)))</f>
        <v>136.17074531136558</v>
      </c>
      <c r="I262" s="66">
        <f>IF('Final Temp'!$D$17&gt;='Final Temp'!$I$13,Calcs!H262,"")</f>
        <v>136.17074531136558</v>
      </c>
      <c r="L262" s="65">
        <f t="shared" si="19"/>
        <v>261</v>
      </c>
      <c r="M262" s="66">
        <f>'Final Temp'!$D$13+(('Final Temp'!$D$17-'Final Temp'!$D$13)*(1-EXP(-L262/'Final Temp'!$D$9)))</f>
        <v>91.567543104463752</v>
      </c>
      <c r="N262" s="65">
        <f>IF(M262&gt;'Final Temp'!$I$13,N261+K$2,0)</f>
        <v>106</v>
      </c>
      <c r="O262" s="66">
        <f>IF(N262&gt;0,'Final Temp'!$I$13+(('Final Temp'!$I$17-'Final Temp'!$I$13)*(1-EXP(-N262/'Final Temp'!$I$9))),M262)</f>
        <v>108.86675688415392</v>
      </c>
      <c r="P262" s="66">
        <f>IF(N262=0,O262,'Final Temp'!$I$13)</f>
        <v>75</v>
      </c>
      <c r="Q262" s="66">
        <f t="shared" si="20"/>
        <v>108.86675688415392</v>
      </c>
      <c r="R262" s="66">
        <f>'Final Temp'!$D$13+(('Final Temp'!$I$17-'Final Temp'!$D$13)*(1-EXP(-L262/'Final Temp'!$I$9)))</f>
        <v>123.67544875460415</v>
      </c>
      <c r="S262" s="66">
        <f>IF('Final Temp'!$D$17&gt;='Final Temp'!$I$13,Calcs!R262,"")</f>
        <v>123.67544875460415</v>
      </c>
    </row>
    <row r="263" spans="2:19" x14ac:dyDescent="0.25">
      <c r="B263" s="65">
        <f t="shared" si="17"/>
        <v>471.60000000000201</v>
      </c>
      <c r="C263" s="66">
        <f>'Final Temp'!$D$13+(('Final Temp'!$D$17-'Final Temp'!$D$13)*(1-EXP(-B263/'Final Temp'!$D$9)))</f>
        <v>113.01799436153146</v>
      </c>
      <c r="D263" s="65">
        <f>IF(C263&gt;'Final Temp'!$I$13,D262+A$2,0)</f>
        <v>316.80000000000103</v>
      </c>
      <c r="E263" s="66">
        <f>IF(D263&gt;0,'Final Temp'!$I$13+(('Final Temp'!I$17-'Final Temp'!$I$13)*(1-EXP(-D263/'Final Temp'!I$9))),C263)</f>
        <v>132.79779470644834</v>
      </c>
      <c r="F263" s="66">
        <f>IF(D263=0,E263,'Final Temp'!$I$13)</f>
        <v>75</v>
      </c>
      <c r="G263" s="66">
        <f t="shared" si="18"/>
        <v>132.79779470644834</v>
      </c>
      <c r="H263" s="66">
        <f>'Final Temp'!D$13+(('Final Temp'!I$17-'Final Temp'!D$13)*(1-EXP(-B263/'Final Temp'!I$9)))</f>
        <v>136.21831307706753</v>
      </c>
      <c r="I263" s="66">
        <f>IF('Final Temp'!$D$17&gt;='Final Temp'!$I$13,Calcs!H263,"")</f>
        <v>136.21831307706753</v>
      </c>
      <c r="L263" s="65">
        <f t="shared" si="19"/>
        <v>262</v>
      </c>
      <c r="M263" s="66">
        <f>'Final Temp'!$D$13+(('Final Temp'!$D$17-'Final Temp'!$D$13)*(1-EXP(-L263/'Final Temp'!$D$9)))</f>
        <v>91.701891026229305</v>
      </c>
      <c r="N263" s="65">
        <f>IF(M263&gt;'Final Temp'!$I$13,N262+K$2,0)</f>
        <v>107</v>
      </c>
      <c r="O263" s="66">
        <f>IF(N263&gt;0,'Final Temp'!$I$13+(('Final Temp'!$I$17-'Final Temp'!$I$13)*(1-EXP(-N263/'Final Temp'!$I$9))),M263)</f>
        <v>109.08221099094877</v>
      </c>
      <c r="P263" s="66">
        <f>IF(N263=0,O263,'Final Temp'!$I$13)</f>
        <v>75</v>
      </c>
      <c r="Q263" s="66">
        <f t="shared" si="20"/>
        <v>109.08221099094877</v>
      </c>
      <c r="R263" s="66">
        <f>'Final Temp'!$D$13+(('Final Temp'!$I$17-'Final Temp'!$D$13)*(1-EXP(-L263/'Final Temp'!$I$9)))</f>
        <v>123.78842097514399</v>
      </c>
      <c r="S263" s="66">
        <f>IF('Final Temp'!$D$17&gt;='Final Temp'!$I$13,Calcs!R263,"")</f>
        <v>123.78842097514399</v>
      </c>
    </row>
    <row r="264" spans="2:19" x14ac:dyDescent="0.25">
      <c r="B264" s="65">
        <f t="shared" si="17"/>
        <v>473.40000000000202</v>
      </c>
      <c r="C264" s="66">
        <f>'Final Temp'!$D$13+(('Final Temp'!$D$17-'Final Temp'!$D$13)*(1-EXP(-B264/'Final Temp'!$D$9)))</f>
        <v>113.1525676760765</v>
      </c>
      <c r="D264" s="65">
        <f>IF(C264&gt;'Final Temp'!$I$13,D263+A$2,0)</f>
        <v>318.60000000000105</v>
      </c>
      <c r="E264" s="66">
        <f>IF(D264&gt;0,'Final Temp'!$I$13+(('Final Temp'!I$17-'Final Temp'!$I$13)*(1-EXP(-D264/'Final Temp'!I$9))),C264)</f>
        <v>132.88726193748886</v>
      </c>
      <c r="F264" s="66">
        <f>IF(D264=0,E264,'Final Temp'!$I$13)</f>
        <v>75</v>
      </c>
      <c r="G264" s="66">
        <f t="shared" si="18"/>
        <v>132.88726193748886</v>
      </c>
      <c r="H264" s="66">
        <f>'Final Temp'!D$13+(('Final Temp'!I$17-'Final Temp'!D$13)*(1-EXP(-B264/'Final Temp'!I$9)))</f>
        <v>136.26528994649391</v>
      </c>
      <c r="I264" s="66">
        <f>IF('Final Temp'!$D$17&gt;='Final Temp'!$I$13,Calcs!H264,"")</f>
        <v>136.26528994649391</v>
      </c>
      <c r="L264" s="65">
        <f t="shared" si="19"/>
        <v>263</v>
      </c>
      <c r="M264" s="66">
        <f>'Final Temp'!$D$13+(('Final Temp'!$D$17-'Final Temp'!$D$13)*(1-EXP(-L264/'Final Temp'!$D$9)))</f>
        <v>91.835866277161301</v>
      </c>
      <c r="N264" s="65">
        <f>IF(M264&gt;'Final Temp'!$I$13,N263+K$2,0)</f>
        <v>108</v>
      </c>
      <c r="O264" s="66">
        <f>IF(N264&gt;0,'Final Temp'!$I$13+(('Final Temp'!$I$17-'Final Temp'!$I$13)*(1-EXP(-N264/'Final Temp'!$I$9))),M264)</f>
        <v>109.29617407183405</v>
      </c>
      <c r="P264" s="66">
        <f>IF(N264=0,O264,'Final Temp'!$I$13)</f>
        <v>75</v>
      </c>
      <c r="Q264" s="66">
        <f t="shared" si="20"/>
        <v>109.29617407183405</v>
      </c>
      <c r="R264" s="66">
        <f>'Final Temp'!$D$13+(('Final Temp'!$I$17-'Final Temp'!$D$13)*(1-EXP(-L264/'Final Temp'!$I$9)))</f>
        <v>123.90061138413986</v>
      </c>
      <c r="S264" s="66">
        <f>IF('Final Temp'!$D$17&gt;='Final Temp'!$I$13,Calcs!R264,"")</f>
        <v>123.90061138413986</v>
      </c>
    </row>
    <row r="265" spans="2:19" x14ac:dyDescent="0.25">
      <c r="B265" s="65">
        <f t="shared" si="17"/>
        <v>475.20000000000203</v>
      </c>
      <c r="C265" s="66">
        <f>'Final Temp'!$D$13+(('Final Temp'!$D$17-'Final Temp'!$D$13)*(1-EXP(-B265/'Final Temp'!$D$9)))</f>
        <v>113.28646980341512</v>
      </c>
      <c r="D265" s="65">
        <f>IF(C265&gt;'Final Temp'!$I$13,D264+A$2,0)</f>
        <v>320.40000000000106</v>
      </c>
      <c r="E265" s="66">
        <f>IF(D265&gt;0,'Final Temp'!$I$13+(('Final Temp'!I$17-'Final Temp'!$I$13)*(1-EXP(-D265/'Final Temp'!I$9))),C265)</f>
        <v>132.97561778873614</v>
      </c>
      <c r="F265" s="66">
        <f>IF(D265=0,E265,'Final Temp'!$I$13)</f>
        <v>75</v>
      </c>
      <c r="G265" s="66">
        <f t="shared" si="18"/>
        <v>132.97561778873614</v>
      </c>
      <c r="H265" s="66">
        <f>'Final Temp'!D$13+(('Final Temp'!I$17-'Final Temp'!D$13)*(1-EXP(-B265/'Final Temp'!I$9)))</f>
        <v>136.31168325987605</v>
      </c>
      <c r="I265" s="66">
        <f>IF('Final Temp'!$D$17&gt;='Final Temp'!$I$13,Calcs!H265,"")</f>
        <v>136.31168325987605</v>
      </c>
      <c r="L265" s="65">
        <f t="shared" si="19"/>
        <v>264</v>
      </c>
      <c r="M265" s="66">
        <f>'Final Temp'!$D$13+(('Final Temp'!$D$17-'Final Temp'!$D$13)*(1-EXP(-L265/'Final Temp'!$D$9)))</f>
        <v>91.969469891020054</v>
      </c>
      <c r="N265" s="65">
        <f>IF(M265&gt;'Final Temp'!$I$13,N264+K$2,0)</f>
        <v>109</v>
      </c>
      <c r="O265" s="66">
        <f>IF(N265&gt;0,'Final Temp'!$I$13+(('Final Temp'!$I$17-'Final Temp'!$I$13)*(1-EXP(-N265/'Final Temp'!$I$9))),M265)</f>
        <v>109.50865644528683</v>
      </c>
      <c r="P265" s="66">
        <f>IF(N265=0,O265,'Final Temp'!$I$13)</f>
        <v>75</v>
      </c>
      <c r="Q265" s="66">
        <f t="shared" si="20"/>
        <v>109.50865644528683</v>
      </c>
      <c r="R265" s="66">
        <f>'Final Temp'!$D$13+(('Final Temp'!$I$17-'Final Temp'!$D$13)*(1-EXP(-L265/'Final Temp'!$I$9)))</f>
        <v>124.01202539203061</v>
      </c>
      <c r="S265" s="66">
        <f>IF('Final Temp'!$D$17&gt;='Final Temp'!$I$13,Calcs!R265,"")</f>
        <v>124.01202539203061</v>
      </c>
    </row>
    <row r="266" spans="2:19" x14ac:dyDescent="0.25">
      <c r="B266" s="65">
        <f t="shared" ref="B266:B329" si="21">B265+A$2</f>
        <v>477.00000000000205</v>
      </c>
      <c r="C266" s="66">
        <f>'Final Temp'!$D$13+(('Final Temp'!$D$17-'Final Temp'!$D$13)*(1-EXP(-B266/'Final Temp'!$D$9)))</f>
        <v>113.41970409110749</v>
      </c>
      <c r="D266" s="65">
        <f>IF(C266&gt;'Final Temp'!$I$13,D265+A$2,0)</f>
        <v>322.20000000000107</v>
      </c>
      <c r="E266" s="66">
        <f>IF(D266&gt;0,'Final Temp'!$I$13+(('Final Temp'!I$17-'Final Temp'!$I$13)*(1-EXP(-D266/'Final Temp'!I$9))),C266)</f>
        <v>133.06287606597169</v>
      </c>
      <c r="F266" s="66">
        <f>IF(D266=0,E266,'Final Temp'!$I$13)</f>
        <v>75</v>
      </c>
      <c r="G266" s="66">
        <f t="shared" ref="G266:G329" si="22">IF(E266&gt;F266,E266,F266)</f>
        <v>133.06287606597169</v>
      </c>
      <c r="H266" s="66">
        <f>'Final Temp'!D$13+(('Final Temp'!I$17-'Final Temp'!D$13)*(1-EXP(-B266/'Final Temp'!I$9)))</f>
        <v>136.35750026626363</v>
      </c>
      <c r="I266" s="66">
        <f>IF('Final Temp'!$D$17&gt;='Final Temp'!$I$13,Calcs!H266,"")</f>
        <v>136.35750026626363</v>
      </c>
      <c r="L266" s="65">
        <f t="shared" si="19"/>
        <v>265</v>
      </c>
      <c r="M266" s="66">
        <f>'Final Temp'!$D$13+(('Final Temp'!$D$17-'Final Temp'!$D$13)*(1-EXP(-L266/'Final Temp'!$D$9)))</f>
        <v>92.102702898698311</v>
      </c>
      <c r="N266" s="65">
        <f>IF(M266&gt;'Final Temp'!$I$13,N265+K$2,0)</f>
        <v>110</v>
      </c>
      <c r="O266" s="66">
        <f>IF(N266&gt;0,'Final Temp'!$I$13+(('Final Temp'!$I$17-'Final Temp'!$I$13)*(1-EXP(-N266/'Final Temp'!$I$9))),M266)</f>
        <v>109.71966835837635</v>
      </c>
      <c r="P266" s="66">
        <f>IF(N266=0,O266,'Final Temp'!$I$13)</f>
        <v>75</v>
      </c>
      <c r="Q266" s="66">
        <f t="shared" si="20"/>
        <v>109.71966835837635</v>
      </c>
      <c r="R266" s="66">
        <f>'Final Temp'!$D$13+(('Final Temp'!$I$17-'Final Temp'!$D$13)*(1-EXP(-L266/'Final Temp'!$I$9)))</f>
        <v>124.12266837181275</v>
      </c>
      <c r="S266" s="66">
        <f>IF('Final Temp'!$D$17&gt;='Final Temp'!$I$13,Calcs!R266,"")</f>
        <v>124.12266837181275</v>
      </c>
    </row>
    <row r="267" spans="2:19" x14ac:dyDescent="0.25">
      <c r="B267" s="65">
        <f t="shared" si="21"/>
        <v>478.80000000000206</v>
      </c>
      <c r="C267" s="66">
        <f>'Final Temp'!$D$13+(('Final Temp'!$D$17-'Final Temp'!$D$13)*(1-EXP(-B267/'Final Temp'!$D$9)))</f>
        <v>113.55227387001774</v>
      </c>
      <c r="D267" s="65">
        <f>IF(C267&gt;'Final Temp'!$I$13,D266+A$2,0)</f>
        <v>324.00000000000108</v>
      </c>
      <c r="E267" s="66">
        <f>IF(D267&gt;0,'Final Temp'!$I$13+(('Final Temp'!I$17-'Final Temp'!$I$13)*(1-EXP(-D267/'Final Temp'!I$9))),C267)</f>
        <v>133.14905040347887</v>
      </c>
      <c r="F267" s="66">
        <f>IF(D267=0,E267,'Final Temp'!$I$13)</f>
        <v>75</v>
      </c>
      <c r="G267" s="66">
        <f t="shared" si="22"/>
        <v>133.14905040347887</v>
      </c>
      <c r="H267" s="66">
        <f>'Final Temp'!D$13+(('Final Temp'!I$17-'Final Temp'!D$13)*(1-EXP(-B267/'Final Temp'!I$9)))</f>
        <v>136.40274812465708</v>
      </c>
      <c r="I267" s="66">
        <f>IF('Final Temp'!$D$17&gt;='Final Temp'!$I$13,Calcs!H267,"")</f>
        <v>136.40274812465708</v>
      </c>
      <c r="L267" s="65">
        <f t="shared" si="19"/>
        <v>266</v>
      </c>
      <c r="M267" s="66">
        <f>'Final Temp'!$D$13+(('Final Temp'!$D$17-'Final Temp'!$D$13)*(1-EXP(-L267/'Final Temp'!$D$9)))</f>
        <v>92.235566328229197</v>
      </c>
      <c r="N267" s="65">
        <f>IF(M267&gt;'Final Temp'!$I$13,N266+K$2,0)</f>
        <v>111</v>
      </c>
      <c r="O267" s="66">
        <f>IF(N267&gt;0,'Final Temp'!$I$13+(('Final Temp'!$I$17-'Final Temp'!$I$13)*(1-EXP(-N267/'Final Temp'!$I$9))),M267)</f>
        <v>109.92921998725814</v>
      </c>
      <c r="P267" s="66">
        <f>IF(N267=0,O267,'Final Temp'!$I$13)</f>
        <v>75</v>
      </c>
      <c r="Q267" s="66">
        <f t="shared" si="20"/>
        <v>109.92921998725814</v>
      </c>
      <c r="R267" s="66">
        <f>'Final Temp'!$D$13+(('Final Temp'!$I$17-'Final Temp'!$D$13)*(1-EXP(-L267/'Final Temp'!$I$9)))</f>
        <v>124.23254565929956</v>
      </c>
      <c r="S267" s="66">
        <f>IF('Final Temp'!$D$17&gt;='Final Temp'!$I$13,Calcs!R267,"")</f>
        <v>124.23254565929956</v>
      </c>
    </row>
    <row r="268" spans="2:19" x14ac:dyDescent="0.25">
      <c r="B268" s="65">
        <f t="shared" si="21"/>
        <v>480.60000000000207</v>
      </c>
      <c r="C268" s="66">
        <f>'Final Temp'!$D$13+(('Final Temp'!$D$17-'Final Temp'!$D$13)*(1-EXP(-B268/'Final Temp'!$D$9)))</f>
        <v>113.68418245439727</v>
      </c>
      <c r="D268" s="65">
        <f>IF(C268&gt;'Final Temp'!$I$13,D267+A$2,0)</f>
        <v>325.80000000000109</v>
      </c>
      <c r="E268" s="66">
        <f>IF(D268&gt;0,'Final Temp'!$I$13+(('Final Temp'!I$17-'Final Temp'!$I$13)*(1-EXP(-D268/'Final Temp'!I$9))),C268)</f>
        <v>133.23415426617322</v>
      </c>
      <c r="F268" s="66">
        <f>IF(D268=0,E268,'Final Temp'!$I$13)</f>
        <v>75</v>
      </c>
      <c r="G268" s="66">
        <f t="shared" si="22"/>
        <v>133.23415426617322</v>
      </c>
      <c r="H268" s="66">
        <f>'Final Temp'!D$13+(('Final Temp'!I$17-'Final Temp'!D$13)*(1-EXP(-B268/'Final Temp'!I$9)))</f>
        <v>136.44743390512636</v>
      </c>
      <c r="I268" s="66">
        <f>IF('Final Temp'!$D$17&gt;='Final Temp'!$I$13,Calcs!H268,"")</f>
        <v>136.44743390512636</v>
      </c>
      <c r="L268" s="65">
        <f t="shared" si="19"/>
        <v>267</v>
      </c>
      <c r="M268" s="66">
        <f>'Final Temp'!$D$13+(('Final Temp'!$D$17-'Final Temp'!$D$13)*(1-EXP(-L268/'Final Temp'!$D$9)))</f>
        <v>92.368061204794145</v>
      </c>
      <c r="N268" s="65">
        <f>IF(M268&gt;'Final Temp'!$I$13,N267+K$2,0)</f>
        <v>112</v>
      </c>
      <c r="O268" s="66">
        <f>IF(N268&gt;0,'Final Temp'!$I$13+(('Final Temp'!$I$17-'Final Temp'!$I$13)*(1-EXP(-N268/'Final Temp'!$I$9))),M268)</f>
        <v>110.13732143766478</v>
      </c>
      <c r="P268" s="66">
        <f>IF(N268=0,O268,'Final Temp'!$I$13)</f>
        <v>75</v>
      </c>
      <c r="Q268" s="66">
        <f t="shared" si="20"/>
        <v>110.13732143766478</v>
      </c>
      <c r="R268" s="66">
        <f>'Final Temp'!$D$13+(('Final Temp'!$I$17-'Final Temp'!$D$13)*(1-EXP(-L268/'Final Temp'!$I$9)))</f>
        <v>124.34166255337846</v>
      </c>
      <c r="S268" s="66">
        <f>IF('Final Temp'!$D$17&gt;='Final Temp'!$I$13,Calcs!R268,"")</f>
        <v>124.34166255337846</v>
      </c>
    </row>
    <row r="269" spans="2:19" x14ac:dyDescent="0.25">
      <c r="B269" s="65">
        <f t="shared" si="21"/>
        <v>482.40000000000208</v>
      </c>
      <c r="C269" s="66">
        <f>'Final Temp'!$D$13+(('Final Temp'!$D$17-'Final Temp'!$D$13)*(1-EXP(-B269/'Final Temp'!$D$9)))</f>
        <v>113.81543314196755</v>
      </c>
      <c r="D269" s="65">
        <f>IF(C269&gt;'Final Temp'!$I$13,D268+A$2,0)</f>
        <v>327.6000000000011</v>
      </c>
      <c r="E269" s="66">
        <f>IF(D269&gt;0,'Final Temp'!$I$13+(('Final Temp'!I$17-'Final Temp'!$I$13)*(1-EXP(-D269/'Final Temp'!I$9))),C269)</f>
        <v>133.31820095170644</v>
      </c>
      <c r="F269" s="66">
        <f>IF(D269=0,E269,'Final Temp'!$I$13)</f>
        <v>75</v>
      </c>
      <c r="G269" s="66">
        <f t="shared" si="22"/>
        <v>133.31820095170644</v>
      </c>
      <c r="H269" s="66">
        <f>'Final Temp'!D$13+(('Final Temp'!I$17-'Final Temp'!D$13)*(1-EXP(-B269/'Final Temp'!I$9)))</f>
        <v>136.49156458991553</v>
      </c>
      <c r="I269" s="66">
        <f>IF('Final Temp'!$D$17&gt;='Final Temp'!$I$13,Calcs!H269,"")</f>
        <v>136.49156458991553</v>
      </c>
      <c r="L269" s="65">
        <f t="shared" si="19"/>
        <v>268</v>
      </c>
      <c r="M269" s="66">
        <f>'Final Temp'!$D$13+(('Final Temp'!$D$17-'Final Temp'!$D$13)*(1-EXP(-L269/'Final Temp'!$D$9)))</f>
        <v>92.500188550730826</v>
      </c>
      <c r="N269" s="65">
        <f>IF(M269&gt;'Final Temp'!$I$13,N268+K$2,0)</f>
        <v>113</v>
      </c>
      <c r="O269" s="66">
        <f>IF(N269&gt;0,'Final Temp'!$I$13+(('Final Temp'!$I$17-'Final Temp'!$I$13)*(1-EXP(-N269/'Final Temp'!$I$9))),M269)</f>
        <v>110.34398274539326</v>
      </c>
      <c r="P269" s="66">
        <f>IF(N269=0,O269,'Final Temp'!$I$13)</f>
        <v>75</v>
      </c>
      <c r="Q269" s="66">
        <f t="shared" si="20"/>
        <v>110.34398274539326</v>
      </c>
      <c r="R269" s="66">
        <f>'Final Temp'!$D$13+(('Final Temp'!$I$17-'Final Temp'!$D$13)*(1-EXP(-L269/'Final Temp'!$I$9)))</f>
        <v>124.45002431626646</v>
      </c>
      <c r="S269" s="66">
        <f>IF('Final Temp'!$D$17&gt;='Final Temp'!$I$13,Calcs!R269,"")</f>
        <v>124.45002431626646</v>
      </c>
    </row>
    <row r="270" spans="2:19" x14ac:dyDescent="0.25">
      <c r="B270" s="65">
        <f t="shared" si="21"/>
        <v>484.20000000000209</v>
      </c>
      <c r="C270" s="66">
        <f>'Final Temp'!$D$13+(('Final Temp'!$D$17-'Final Temp'!$D$13)*(1-EXP(-B270/'Final Temp'!$D$9)))</f>
        <v>113.94602921400259</v>
      </c>
      <c r="D270" s="65">
        <f>IF(C270&gt;'Final Temp'!$I$13,D269+A$2,0)</f>
        <v>329.40000000000111</v>
      </c>
      <c r="E270" s="66">
        <f>IF(D270&gt;0,'Final Temp'!$I$13+(('Final Temp'!I$17-'Final Temp'!$I$13)*(1-EXP(-D270/'Final Temp'!I$9))),C270)</f>
        <v>133.40120359254414</v>
      </c>
      <c r="F270" s="66">
        <f>IF(D270=0,E270,'Final Temp'!$I$13)</f>
        <v>75</v>
      </c>
      <c r="G270" s="66">
        <f t="shared" si="22"/>
        <v>133.40120359254414</v>
      </c>
      <c r="H270" s="66">
        <f>'Final Temp'!D$13+(('Final Temp'!I$17-'Final Temp'!D$13)*(1-EXP(-B270/'Final Temp'!I$9)))</f>
        <v>136.53514707453394</v>
      </c>
      <c r="I270" s="66">
        <f>IF('Final Temp'!$D$17&gt;='Final Temp'!$I$13,Calcs!H270,"")</f>
        <v>136.53514707453394</v>
      </c>
      <c r="L270" s="65">
        <f t="shared" si="19"/>
        <v>269</v>
      </c>
      <c r="M270" s="66">
        <f>'Final Temp'!$D$13+(('Final Temp'!$D$17-'Final Temp'!$D$13)*(1-EXP(-L270/'Final Temp'!$D$9)))</f>
        <v>92.631949385541034</v>
      </c>
      <c r="N270" s="65">
        <f>IF(M270&gt;'Final Temp'!$I$13,N269+K$2,0)</f>
        <v>114</v>
      </c>
      <c r="O270" s="66">
        <f>IF(N270&gt;0,'Final Temp'!$I$13+(('Final Temp'!$I$17-'Final Temp'!$I$13)*(1-EXP(-N270/'Final Temp'!$I$9))),M270)</f>
        <v>110.54921387678903</v>
      </c>
      <c r="P270" s="66">
        <f>IF(N270=0,O270,'Final Temp'!$I$13)</f>
        <v>75</v>
      </c>
      <c r="Q270" s="66">
        <f t="shared" si="20"/>
        <v>110.54921387678903</v>
      </c>
      <c r="R270" s="66">
        <f>'Final Temp'!$D$13+(('Final Temp'!$I$17-'Final Temp'!$D$13)*(1-EXP(-L270/'Final Temp'!$I$9)))</f>
        <v>124.55763617376407</v>
      </c>
      <c r="S270" s="66">
        <f>IF('Final Temp'!$D$17&gt;='Final Temp'!$I$13,Calcs!R270,"")</f>
        <v>124.55763617376407</v>
      </c>
    </row>
    <row r="271" spans="2:19" x14ac:dyDescent="0.25">
      <c r="B271" s="65">
        <f t="shared" si="21"/>
        <v>486.0000000000021</v>
      </c>
      <c r="C271" s="66">
        <f>'Final Temp'!$D$13+(('Final Temp'!$D$17-'Final Temp'!$D$13)*(1-EXP(-B271/'Final Temp'!$D$9)))</f>
        <v>114.075973935411</v>
      </c>
      <c r="D271" s="65">
        <f>IF(C271&gt;'Final Temp'!$I$13,D270+A$2,0)</f>
        <v>331.20000000000113</v>
      </c>
      <c r="E271" s="66">
        <f>IF(D271&gt;0,'Final Temp'!$I$13+(('Final Temp'!I$17-'Final Temp'!$I$13)*(1-EXP(-D271/'Final Temp'!I$9))),C271)</f>
        <v>133.48317515801781</v>
      </c>
      <c r="F271" s="66">
        <f>IF(D271=0,E271,'Final Temp'!$I$13)</f>
        <v>75</v>
      </c>
      <c r="G271" s="66">
        <f t="shared" si="22"/>
        <v>133.48317515801781</v>
      </c>
      <c r="H271" s="66">
        <f>'Final Temp'!D$13+(('Final Temp'!I$17-'Final Temp'!D$13)*(1-EXP(-B271/'Final Temp'!I$9)))</f>
        <v>136.57818816883344</v>
      </c>
      <c r="I271" s="66">
        <f>IF('Final Temp'!$D$17&gt;='Final Temp'!$I$13,Calcs!H271,"")</f>
        <v>136.57818816883344</v>
      </c>
      <c r="L271" s="65">
        <f t="shared" si="19"/>
        <v>270</v>
      </c>
      <c r="M271" s="66">
        <f>'Final Temp'!$D$13+(('Final Temp'!$D$17-'Final Temp'!$D$13)*(1-EXP(-L271/'Final Temp'!$D$9)))</f>
        <v>92.763344725898534</v>
      </c>
      <c r="N271" s="65">
        <f>IF(M271&gt;'Final Temp'!$I$13,N270+K$2,0)</f>
        <v>115</v>
      </c>
      <c r="O271" s="66">
        <f>IF(N271&gt;0,'Final Temp'!$I$13+(('Final Temp'!$I$17-'Final Temp'!$I$13)*(1-EXP(-N271/'Final Temp'!$I$9))),M271)</f>
        <v>110.75302472922645</v>
      </c>
      <c r="P271" s="66">
        <f>IF(N271=0,O271,'Final Temp'!$I$13)</f>
        <v>75</v>
      </c>
      <c r="Q271" s="66">
        <f t="shared" si="20"/>
        <v>110.75302472922645</v>
      </c>
      <c r="R271" s="66">
        <f>'Final Temp'!$D$13+(('Final Temp'!$I$17-'Final Temp'!$D$13)*(1-EXP(-L271/'Final Temp'!$I$9)))</f>
        <v>124.66450331550716</v>
      </c>
      <c r="S271" s="66">
        <f>IF('Final Temp'!$D$17&gt;='Final Temp'!$I$13,Calcs!R271,"")</f>
        <v>124.66450331550716</v>
      </c>
    </row>
    <row r="272" spans="2:19" x14ac:dyDescent="0.25">
      <c r="B272" s="65">
        <f t="shared" si="21"/>
        <v>487.80000000000211</v>
      </c>
      <c r="C272" s="66">
        <f>'Final Temp'!$D$13+(('Final Temp'!$D$17-'Final Temp'!$D$13)*(1-EXP(-B272/'Final Temp'!$D$9)))</f>
        <v>114.20527055481759</v>
      </c>
      <c r="D272" s="65">
        <f>IF(C272&gt;'Final Temp'!$I$13,D271+A$2,0)</f>
        <v>333.00000000000114</v>
      </c>
      <c r="E272" s="66">
        <f>IF(D272&gt;0,'Final Temp'!$I$13+(('Final Temp'!I$17-'Final Temp'!$I$13)*(1-EXP(-D272/'Final Temp'!I$9))),C272)</f>
        <v>133.56412845635134</v>
      </c>
      <c r="F272" s="66">
        <f>IF(D272=0,E272,'Final Temp'!$I$13)</f>
        <v>75</v>
      </c>
      <c r="G272" s="66">
        <f t="shared" si="22"/>
        <v>133.56412845635134</v>
      </c>
      <c r="H272" s="66">
        <f>'Final Temp'!D$13+(('Final Temp'!I$17-'Final Temp'!D$13)*(1-EXP(-B272/'Final Temp'!I$9)))</f>
        <v>136.62069459807259</v>
      </c>
      <c r="I272" s="66">
        <f>IF('Final Temp'!$D$17&gt;='Final Temp'!$I$13,Calcs!H272,"")</f>
        <v>136.62069459807259</v>
      </c>
      <c r="L272" s="65">
        <f t="shared" si="19"/>
        <v>271</v>
      </c>
      <c r="M272" s="66">
        <f>'Final Temp'!$D$13+(('Final Temp'!$D$17-'Final Temp'!$D$13)*(1-EXP(-L272/'Final Temp'!$D$9)))</f>
        <v>92.894375585656888</v>
      </c>
      <c r="N272" s="65">
        <f>IF(M272&gt;'Final Temp'!$I$13,N271+K$2,0)</f>
        <v>116</v>
      </c>
      <c r="O272" s="66">
        <f>IF(N272&gt;0,'Final Temp'!$I$13+(('Final Temp'!$I$17-'Final Temp'!$I$13)*(1-EXP(-N272/'Final Temp'!$I$9))),M272)</f>
        <v>110.95542513158635</v>
      </c>
      <c r="P272" s="66">
        <f>IF(N272=0,O272,'Final Temp'!$I$13)</f>
        <v>75</v>
      </c>
      <c r="Q272" s="66">
        <f t="shared" si="20"/>
        <v>110.95542513158635</v>
      </c>
      <c r="R272" s="66">
        <f>'Final Temp'!$D$13+(('Final Temp'!$I$17-'Final Temp'!$D$13)*(1-EXP(-L272/'Final Temp'!$I$9)))</f>
        <v>124.77063089521731</v>
      </c>
      <c r="S272" s="66">
        <f>IF('Final Temp'!$D$17&gt;='Final Temp'!$I$13,Calcs!R272,"")</f>
        <v>124.77063089521731</v>
      </c>
    </row>
    <row r="273" spans="2:19" x14ac:dyDescent="0.25">
      <c r="B273" s="65">
        <f t="shared" si="21"/>
        <v>489.60000000000213</v>
      </c>
      <c r="C273" s="66">
        <f>'Final Temp'!$D$13+(('Final Temp'!$D$17-'Final Temp'!$D$13)*(1-EXP(-B273/'Final Temp'!$D$9)))</f>
        <v>114.33392230464456</v>
      </c>
      <c r="D273" s="65">
        <f>IF(C273&gt;'Final Temp'!$I$13,D272+A$2,0)</f>
        <v>334.80000000000115</v>
      </c>
      <c r="E273" s="66">
        <f>IF(D273&gt;0,'Final Temp'!$I$13+(('Final Temp'!I$17-'Final Temp'!$I$13)*(1-EXP(-D273/'Final Temp'!I$9))),C273)</f>
        <v>133.64407613666231</v>
      </c>
      <c r="F273" s="66">
        <f>IF(D273=0,E273,'Final Temp'!$I$13)</f>
        <v>75</v>
      </c>
      <c r="G273" s="66">
        <f t="shared" si="22"/>
        <v>133.64407613666231</v>
      </c>
      <c r="H273" s="66">
        <f>'Final Temp'!D$13+(('Final Temp'!I$17-'Final Temp'!D$13)*(1-EXP(-B273/'Final Temp'!I$9)))</f>
        <v>136.66267300396743</v>
      </c>
      <c r="I273" s="66">
        <f>IF('Final Temp'!$D$17&gt;='Final Temp'!$I$13,Calcs!H273,"")</f>
        <v>136.66267300396743</v>
      </c>
      <c r="L273" s="65">
        <f t="shared" si="19"/>
        <v>272</v>
      </c>
      <c r="M273" s="66">
        <f>'Final Temp'!$D$13+(('Final Temp'!$D$17-'Final Temp'!$D$13)*(1-EXP(-L273/'Final Temp'!$D$9)))</f>
        <v>93.02504297585736</v>
      </c>
      <c r="N273" s="65">
        <f>IF(M273&gt;'Final Temp'!$I$13,N272+K$2,0)</f>
        <v>117</v>
      </c>
      <c r="O273" s="66">
        <f>IF(N273&gt;0,'Final Temp'!$I$13+(('Final Temp'!$I$17-'Final Temp'!$I$13)*(1-EXP(-N273/'Final Temp'!$I$9))),M273)</f>
        <v>111.15642484472981</v>
      </c>
      <c r="P273" s="66">
        <f>IF(N273=0,O273,'Final Temp'!$I$13)</f>
        <v>75</v>
      </c>
      <c r="Q273" s="66">
        <f t="shared" si="20"/>
        <v>111.15642484472981</v>
      </c>
      <c r="R273" s="66">
        <f>'Final Temp'!$D$13+(('Final Temp'!$I$17-'Final Temp'!$D$13)*(1-EXP(-L273/'Final Temp'!$I$9)))</f>
        <v>124.87602403095042</v>
      </c>
      <c r="S273" s="66">
        <f>IF('Final Temp'!$D$17&gt;='Final Temp'!$I$13,Calcs!R273,"")</f>
        <v>124.87602403095042</v>
      </c>
    </row>
    <row r="274" spans="2:19" x14ac:dyDescent="0.25">
      <c r="B274" s="65">
        <f t="shared" si="21"/>
        <v>491.40000000000214</v>
      </c>
      <c r="C274" s="66">
        <f>'Final Temp'!$D$13+(('Final Temp'!$D$17-'Final Temp'!$D$13)*(1-EXP(-B274/'Final Temp'!$D$9)))</f>
        <v>114.46193240119239</v>
      </c>
      <c r="D274" s="65">
        <f>IF(C274&gt;'Final Temp'!$I$13,D273+A$2,0)</f>
        <v>336.60000000000116</v>
      </c>
      <c r="E274" s="66">
        <f>IF(D274&gt;0,'Final Temp'!$I$13+(('Final Temp'!I$17-'Final Temp'!$I$13)*(1-EXP(-D274/'Final Temp'!I$9))),C274)</f>
        <v>133.72303069093837</v>
      </c>
      <c r="F274" s="66">
        <f>IF(D274=0,E274,'Final Temp'!$I$13)</f>
        <v>75</v>
      </c>
      <c r="G274" s="66">
        <f t="shared" si="22"/>
        <v>133.72303069093837</v>
      </c>
      <c r="H274" s="66">
        <f>'Final Temp'!D$13+(('Final Temp'!I$17-'Final Temp'!D$13)*(1-EXP(-B274/'Final Temp'!I$9)))</f>
        <v>136.70412994572931</v>
      </c>
      <c r="I274" s="66">
        <f>IF('Final Temp'!$D$17&gt;='Final Temp'!$I$13,Calcs!H274,"")</f>
        <v>136.70412994572931</v>
      </c>
      <c r="L274" s="65">
        <f t="shared" si="19"/>
        <v>273</v>
      </c>
      <c r="M274" s="66">
        <f>'Final Temp'!$D$13+(('Final Temp'!$D$17-'Final Temp'!$D$13)*(1-EXP(-L274/'Final Temp'!$D$9)))</f>
        <v>93.155347904736601</v>
      </c>
      <c r="N274" s="65">
        <f>IF(M274&gt;'Final Temp'!$I$13,N273+K$2,0)</f>
        <v>118</v>
      </c>
      <c r="O274" s="66">
        <f>IF(N274&gt;0,'Final Temp'!$I$13+(('Final Temp'!$I$17-'Final Temp'!$I$13)*(1-EXP(-N274/'Final Temp'!$I$9))),M274)</f>
        <v>111.35603356196897</v>
      </c>
      <c r="P274" s="66">
        <f>IF(N274=0,O274,'Final Temp'!$I$13)</f>
        <v>75</v>
      </c>
      <c r="Q274" s="66">
        <f t="shared" si="20"/>
        <v>111.35603356196897</v>
      </c>
      <c r="R274" s="66">
        <f>'Final Temp'!$D$13+(('Final Temp'!$I$17-'Final Temp'!$D$13)*(1-EXP(-L274/'Final Temp'!$I$9)))</f>
        <v>124.98068780534339</v>
      </c>
      <c r="S274" s="66">
        <f>IF('Final Temp'!$D$17&gt;='Final Temp'!$I$13,Calcs!R274,"")</f>
        <v>124.98068780534339</v>
      </c>
    </row>
    <row r="275" spans="2:19" x14ac:dyDescent="0.25">
      <c r="B275" s="65">
        <f t="shared" si="21"/>
        <v>493.20000000000215</v>
      </c>
      <c r="C275" s="66">
        <f>'Final Temp'!$D$13+(('Final Temp'!$D$17-'Final Temp'!$D$13)*(1-EXP(-B275/'Final Temp'!$D$9)))</f>
        <v>114.58930404472012</v>
      </c>
      <c r="D275" s="65">
        <f>IF(C275&gt;'Final Temp'!$I$13,D274+A$2,0)</f>
        <v>338.40000000000117</v>
      </c>
      <c r="E275" s="66">
        <f>IF(D275&gt;0,'Final Temp'!$I$13+(('Final Temp'!I$17-'Final Temp'!$I$13)*(1-EXP(-D275/'Final Temp'!I$9))),C275)</f>
        <v>133.80100445598933</v>
      </c>
      <c r="F275" s="66">
        <f>IF(D275=0,E275,'Final Temp'!$I$13)</f>
        <v>75</v>
      </c>
      <c r="G275" s="66">
        <f t="shared" si="22"/>
        <v>133.80100445598933</v>
      </c>
      <c r="H275" s="66">
        <f>'Final Temp'!D$13+(('Final Temp'!I$17-'Final Temp'!D$13)*(1-EXP(-B275/'Final Temp'!I$9)))</f>
        <v>136.74507190108972</v>
      </c>
      <c r="I275" s="66">
        <f>IF('Final Temp'!$D$17&gt;='Final Temp'!$I$13,Calcs!H275,"")</f>
        <v>136.74507190108972</v>
      </c>
      <c r="L275" s="65">
        <f t="shared" si="19"/>
        <v>274</v>
      </c>
      <c r="M275" s="66">
        <f>'Final Temp'!$D$13+(('Final Temp'!$D$17-'Final Temp'!$D$13)*(1-EXP(-L275/'Final Temp'!$D$9)))</f>
        <v>93.285291377734552</v>
      </c>
      <c r="N275" s="65">
        <f>IF(M275&gt;'Final Temp'!$I$13,N274+K$2,0)</f>
        <v>119</v>
      </c>
      <c r="O275" s="66">
        <f>IF(N275&gt;0,'Final Temp'!$I$13+(('Final Temp'!$I$17-'Final Temp'!$I$13)*(1-EXP(-N275/'Final Temp'!$I$9))),M275)</f>
        <v>111.55426090953452</v>
      </c>
      <c r="P275" s="66">
        <f>IF(N275=0,O275,'Final Temp'!$I$13)</f>
        <v>75</v>
      </c>
      <c r="Q275" s="66">
        <f t="shared" si="20"/>
        <v>111.55426090953452</v>
      </c>
      <c r="R275" s="66">
        <f>'Final Temp'!$D$13+(('Final Temp'!$I$17-'Final Temp'!$D$13)*(1-EXP(-L275/'Final Temp'!$I$9)))</f>
        <v>125.08462726585934</v>
      </c>
      <c r="S275" s="66">
        <f>IF('Final Temp'!$D$17&gt;='Final Temp'!$I$13,Calcs!R275,"")</f>
        <v>125.08462726585934</v>
      </c>
    </row>
    <row r="276" spans="2:19" x14ac:dyDescent="0.25">
      <c r="B276" s="65">
        <f t="shared" si="21"/>
        <v>495.00000000000216</v>
      </c>
      <c r="C276" s="66">
        <f>'Final Temp'!$D$13+(('Final Temp'!$D$17-'Final Temp'!$D$13)*(1-EXP(-B276/'Final Temp'!$D$9)))</f>
        <v>114.71604041952551</v>
      </c>
      <c r="D276" s="65">
        <f>IF(C276&gt;'Final Temp'!$I$13,D275+A$2,0)</f>
        <v>340.20000000000118</v>
      </c>
      <c r="E276" s="66">
        <f>IF(D276&gt;0,'Final Temp'!$I$13+(('Final Temp'!I$17-'Final Temp'!$I$13)*(1-EXP(-D276/'Final Temp'!I$9))),C276)</f>
        <v>133.87800961537457</v>
      </c>
      <c r="F276" s="66">
        <f>IF(D276=0,E276,'Final Temp'!$I$13)</f>
        <v>75</v>
      </c>
      <c r="G276" s="66">
        <f t="shared" si="22"/>
        <v>133.87800961537457</v>
      </c>
      <c r="H276" s="66">
        <f>'Final Temp'!D$13+(('Final Temp'!I$17-'Final Temp'!D$13)*(1-EXP(-B276/'Final Temp'!I$9)))</f>
        <v>136.78550526731243</v>
      </c>
      <c r="I276" s="66">
        <f>IF('Final Temp'!$D$17&gt;='Final Temp'!$I$13,Calcs!H276,"")</f>
        <v>136.78550526731243</v>
      </c>
      <c r="L276" s="65">
        <f t="shared" si="19"/>
        <v>275</v>
      </c>
      <c r="M276" s="66">
        <f>'Final Temp'!$D$13+(('Final Temp'!$D$17-'Final Temp'!$D$13)*(1-EXP(-L276/'Final Temp'!$D$9)))</f>
        <v>93.414874397502075</v>
      </c>
      <c r="N276" s="65">
        <f>IF(M276&gt;'Final Temp'!$I$13,N275+K$2,0)</f>
        <v>120</v>
      </c>
      <c r="O276" s="66">
        <f>IF(N276&gt;0,'Final Temp'!$I$13+(('Final Temp'!$I$17-'Final Temp'!$I$13)*(1-EXP(-N276/'Final Temp'!$I$9))),M276)</f>
        <v>111.75111644703992</v>
      </c>
      <c r="P276" s="66">
        <f>IF(N276=0,O276,'Final Temp'!$I$13)</f>
        <v>75</v>
      </c>
      <c r="Q276" s="66">
        <f t="shared" si="20"/>
        <v>111.75111644703992</v>
      </c>
      <c r="R276" s="66">
        <f>'Final Temp'!$D$13+(('Final Temp'!$I$17-'Final Temp'!$D$13)*(1-EXP(-L276/'Final Temp'!$I$9)))</f>
        <v>125.18784742503097</v>
      </c>
      <c r="S276" s="66">
        <f>IF('Final Temp'!$D$17&gt;='Final Temp'!$I$13,Calcs!R276,"")</f>
        <v>125.18784742503097</v>
      </c>
    </row>
    <row r="277" spans="2:19" x14ac:dyDescent="0.25">
      <c r="B277" s="65">
        <f t="shared" si="21"/>
        <v>496.80000000000217</v>
      </c>
      <c r="C277" s="66">
        <f>'Final Temp'!$D$13+(('Final Temp'!$D$17-'Final Temp'!$D$13)*(1-EXP(-B277/'Final Temp'!$D$9)))</f>
        <v>114.8421446940245</v>
      </c>
      <c r="D277" s="65">
        <f>IF(C277&gt;'Final Temp'!$I$13,D276+A$2,0)</f>
        <v>342.00000000000119</v>
      </c>
      <c r="E277" s="66">
        <f>IF(D277&gt;0,'Final Temp'!$I$13+(('Final Temp'!I$17-'Final Temp'!$I$13)*(1-EXP(-D277/'Final Temp'!I$9))),C277)</f>
        <v>133.95405820130694</v>
      </c>
      <c r="F277" s="66">
        <f>IF(D277=0,E277,'Final Temp'!$I$13)</f>
        <v>75</v>
      </c>
      <c r="G277" s="66">
        <f t="shared" si="22"/>
        <v>133.95405820130694</v>
      </c>
      <c r="H277" s="66">
        <f>'Final Temp'!D$13+(('Final Temp'!I$17-'Final Temp'!D$13)*(1-EXP(-B277/'Final Temp'!I$9)))</f>
        <v>136.82543636219324</v>
      </c>
      <c r="I277" s="66">
        <f>IF('Final Temp'!$D$17&gt;='Final Temp'!$I$13,Calcs!H277,"")</f>
        <v>136.82543636219324</v>
      </c>
      <c r="L277" s="65">
        <f t="shared" si="19"/>
        <v>276</v>
      </c>
      <c r="M277" s="66">
        <f>'Final Temp'!$D$13+(('Final Temp'!$D$17-'Final Temp'!$D$13)*(1-EXP(-L277/'Final Temp'!$D$9)))</f>
        <v>93.544097963908854</v>
      </c>
      <c r="N277" s="65">
        <f>IF(M277&gt;'Final Temp'!$I$13,N276+K$2,0)</f>
        <v>121</v>
      </c>
      <c r="O277" s="66">
        <f>IF(N277&gt;0,'Final Temp'!$I$13+(('Final Temp'!$I$17-'Final Temp'!$I$13)*(1-EXP(-N277/'Final Temp'!$I$9))),M277)</f>
        <v>111.94660966794234</v>
      </c>
      <c r="P277" s="66">
        <f>IF(N277=0,O277,'Final Temp'!$I$13)</f>
        <v>75</v>
      </c>
      <c r="Q277" s="66">
        <f t="shared" si="20"/>
        <v>111.94660966794234</v>
      </c>
      <c r="R277" s="66">
        <f>'Final Temp'!$D$13+(('Final Temp'!$I$17-'Final Temp'!$D$13)*(1-EXP(-L277/'Final Temp'!$I$9)))</f>
        <v>125.29035326070232</v>
      </c>
      <c r="S277" s="66">
        <f>IF('Final Temp'!$D$17&gt;='Final Temp'!$I$13,Calcs!R277,"")</f>
        <v>125.29035326070232</v>
      </c>
    </row>
    <row r="278" spans="2:19" x14ac:dyDescent="0.25">
      <c r="B278" s="65">
        <f t="shared" si="21"/>
        <v>498.60000000000218</v>
      </c>
      <c r="C278" s="66">
        <f>'Final Temp'!$D$13+(('Final Temp'!$D$17-'Final Temp'!$D$13)*(1-EXP(-B278/'Final Temp'!$D$9)))</f>
        <v>114.96762002083054</v>
      </c>
      <c r="D278" s="65">
        <f>IF(C278&gt;'Final Temp'!$I$13,D277+A$2,0)</f>
        <v>343.80000000000121</v>
      </c>
      <c r="E278" s="66">
        <f>IF(D278&gt;0,'Final Temp'!$I$13+(('Final Temp'!I$17-'Final Temp'!$I$13)*(1-EXP(-D278/'Final Temp'!I$9))),C278)</f>
        <v>134.02916209653267</v>
      </c>
      <c r="F278" s="66">
        <f>IF(D278=0,E278,'Final Temp'!$I$13)</f>
        <v>75</v>
      </c>
      <c r="G278" s="66">
        <f t="shared" si="22"/>
        <v>134.02916209653267</v>
      </c>
      <c r="H278" s="66">
        <f>'Final Temp'!D$13+(('Final Temp'!I$17-'Final Temp'!D$13)*(1-EXP(-B278/'Final Temp'!I$9)))</f>
        <v>136.86487142504694</v>
      </c>
      <c r="I278" s="66">
        <f>IF('Final Temp'!$D$17&gt;='Final Temp'!$I$13,Calcs!H278,"")</f>
        <v>136.86487142504694</v>
      </c>
      <c r="L278" s="65">
        <f t="shared" si="19"/>
        <v>277</v>
      </c>
      <c r="M278" s="66">
        <f>'Final Temp'!$D$13+(('Final Temp'!$D$17-'Final Temp'!$D$13)*(1-EXP(-L278/'Final Temp'!$D$9)))</f>
        <v>93.672963074050898</v>
      </c>
      <c r="N278" s="65">
        <f>IF(M278&gt;'Final Temp'!$I$13,N277+K$2,0)</f>
        <v>122</v>
      </c>
      <c r="O278" s="66">
        <f>IF(N278&gt;0,'Final Temp'!$I$13+(('Final Temp'!$I$17-'Final Temp'!$I$13)*(1-EXP(-N278/'Final Temp'!$I$9))),M278)</f>
        <v>112.14075000000059</v>
      </c>
      <c r="P278" s="66">
        <f>IF(N278=0,O278,'Final Temp'!$I$13)</f>
        <v>75</v>
      </c>
      <c r="Q278" s="66">
        <f t="shared" si="20"/>
        <v>112.14075000000059</v>
      </c>
      <c r="R278" s="66">
        <f>'Final Temp'!$D$13+(('Final Temp'!$I$17-'Final Temp'!$D$13)*(1-EXP(-L278/'Final Temp'!$I$9)))</f>
        <v>125.39214971626882</v>
      </c>
      <c r="S278" s="66">
        <f>IF('Final Temp'!$D$17&gt;='Final Temp'!$I$13,Calcs!R278,"")</f>
        <v>125.39214971626882</v>
      </c>
    </row>
    <row r="279" spans="2:19" x14ac:dyDescent="0.25">
      <c r="B279" s="65">
        <f t="shared" si="21"/>
        <v>500.40000000000219</v>
      </c>
      <c r="C279" s="66">
        <f>'Final Temp'!$D$13+(('Final Temp'!$D$17-'Final Temp'!$D$13)*(1-EXP(-B279/'Final Temp'!$D$9)))</f>
        <v>115.09246953683333</v>
      </c>
      <c r="D279" s="65">
        <f>IF(C279&gt;'Final Temp'!$I$13,D278+A$2,0)</f>
        <v>345.60000000000122</v>
      </c>
      <c r="E279" s="66">
        <f>IF(D279&gt;0,'Final Temp'!$I$13+(('Final Temp'!I$17-'Final Temp'!$I$13)*(1-EXP(-D279/'Final Temp'!I$9))),C279)</f>
        <v>134.10333303618825</v>
      </c>
      <c r="F279" s="66">
        <f>IF(D279=0,E279,'Final Temp'!$I$13)</f>
        <v>75</v>
      </c>
      <c r="G279" s="66">
        <f t="shared" si="22"/>
        <v>134.10333303618825</v>
      </c>
      <c r="H279" s="66">
        <f>'Final Temp'!D$13+(('Final Temp'!I$17-'Final Temp'!D$13)*(1-EXP(-B279/'Final Temp'!I$9)))</f>
        <v>136.90381661768237</v>
      </c>
      <c r="I279" s="66">
        <f>IF('Final Temp'!$D$17&gt;='Final Temp'!$I$13,Calcs!H279,"")</f>
        <v>136.90381661768237</v>
      </c>
      <c r="L279" s="65">
        <f t="shared" si="19"/>
        <v>278</v>
      </c>
      <c r="M279" s="66">
        <f>'Final Temp'!$D$13+(('Final Temp'!$D$17-'Final Temp'!$D$13)*(1-EXP(-L279/'Final Temp'!$D$9)))</f>
        <v>93.801470722258429</v>
      </c>
      <c r="N279" s="65">
        <f>IF(M279&gt;'Final Temp'!$I$13,N278+K$2,0)</f>
        <v>123</v>
      </c>
      <c r="O279" s="66">
        <f>IF(N279&gt;0,'Final Temp'!$I$13+(('Final Temp'!$I$17-'Final Temp'!$I$13)*(1-EXP(-N279/'Final Temp'!$I$9))),M279)</f>
        <v>112.33354680572975</v>
      </c>
      <c r="P279" s="66">
        <f>IF(N279=0,O279,'Final Temp'!$I$13)</f>
        <v>75</v>
      </c>
      <c r="Q279" s="66">
        <f t="shared" si="20"/>
        <v>112.33354680572975</v>
      </c>
      <c r="R279" s="66">
        <f>'Final Temp'!$D$13+(('Final Temp'!$I$17-'Final Temp'!$D$13)*(1-EXP(-L279/'Final Temp'!$I$9)))</f>
        <v>125.49324170091568</v>
      </c>
      <c r="S279" s="66">
        <f>IF('Final Temp'!$D$17&gt;='Final Temp'!$I$13,Calcs!R279,"")</f>
        <v>125.49324170091568</v>
      </c>
    </row>
    <row r="280" spans="2:19" x14ac:dyDescent="0.25">
      <c r="B280" s="65">
        <f t="shared" si="21"/>
        <v>502.20000000000221</v>
      </c>
      <c r="C280" s="66">
        <f>'Final Temp'!$D$13+(('Final Temp'!$D$17-'Final Temp'!$D$13)*(1-EXP(-B280/'Final Temp'!$D$9)))</f>
        <v>115.21669636327728</v>
      </c>
      <c r="D280" s="65">
        <f>IF(C280&gt;'Final Temp'!$I$13,D279+A$2,0)</f>
        <v>347.40000000000123</v>
      </c>
      <c r="E280" s="66">
        <f>IF(D280&gt;0,'Final Temp'!$I$13+(('Final Temp'!I$17-'Final Temp'!$I$13)*(1-EXP(-D280/'Final Temp'!I$9))),C280)</f>
        <v>134.17658260963384</v>
      </c>
      <c r="F280" s="66">
        <f>IF(D280=0,E280,'Final Temp'!$I$13)</f>
        <v>75</v>
      </c>
      <c r="G280" s="66">
        <f t="shared" si="22"/>
        <v>134.17658260963384</v>
      </c>
      <c r="H280" s="66">
        <f>'Final Temp'!D$13+(('Final Temp'!I$17-'Final Temp'!D$13)*(1-EXP(-B280/'Final Temp'!I$9)))</f>
        <v>136.94227802536506</v>
      </c>
      <c r="I280" s="66">
        <f>IF('Final Temp'!$D$17&gt;='Final Temp'!$I$13,Calcs!H280,"")</f>
        <v>136.94227802536506</v>
      </c>
      <c r="L280" s="65">
        <f t="shared" si="19"/>
        <v>279</v>
      </c>
      <c r="M280" s="66">
        <f>'Final Temp'!$D$13+(('Final Temp'!$D$17-'Final Temp'!$D$13)*(1-EXP(-L280/'Final Temp'!$D$9)))</f>
        <v>93.929621900103427</v>
      </c>
      <c r="N280" s="65">
        <f>IF(M280&gt;'Final Temp'!$I$13,N279+K$2,0)</f>
        <v>124</v>
      </c>
      <c r="O280" s="66">
        <f>IF(N280&gt;0,'Final Temp'!$I$13+(('Final Temp'!$I$17-'Final Temp'!$I$13)*(1-EXP(-N280/'Final Temp'!$I$9))),M280)</f>
        <v>112.52500938285264</v>
      </c>
      <c r="P280" s="66">
        <f>IF(N280=0,O280,'Final Temp'!$I$13)</f>
        <v>75</v>
      </c>
      <c r="Q280" s="66">
        <f t="shared" si="20"/>
        <v>112.52500938285264</v>
      </c>
      <c r="R280" s="66">
        <f>'Final Temp'!$D$13+(('Final Temp'!$I$17-'Final Temp'!$D$13)*(1-EXP(-L280/'Final Temp'!$I$9)))</f>
        <v>125.59363408985467</v>
      </c>
      <c r="S280" s="66">
        <f>IF('Final Temp'!$D$17&gt;='Final Temp'!$I$13,Calcs!R280,"")</f>
        <v>125.59363408985467</v>
      </c>
    </row>
    <row r="281" spans="2:19" x14ac:dyDescent="0.25">
      <c r="B281" s="65">
        <f t="shared" si="21"/>
        <v>504.00000000000222</v>
      </c>
      <c r="C281" s="66">
        <f>'Final Temp'!$D$13+(('Final Temp'!$D$17-'Final Temp'!$D$13)*(1-EXP(-B281/'Final Temp'!$D$9)))</f>
        <v>115.34030360583949</v>
      </c>
      <c r="D281" s="65">
        <f>IF(C281&gt;'Final Temp'!$I$13,D280+A$2,0)</f>
        <v>349.20000000000124</v>
      </c>
      <c r="E281" s="66">
        <f>IF(D281&gt;0,'Final Temp'!$I$13+(('Final Temp'!I$17-'Final Temp'!$I$13)*(1-EXP(-D281/'Final Temp'!I$9))),C281)</f>
        <v>134.24892226226439</v>
      </c>
      <c r="F281" s="66">
        <f>IF(D281=0,E281,'Final Temp'!$I$13)</f>
        <v>75</v>
      </c>
      <c r="G281" s="66">
        <f t="shared" si="22"/>
        <v>134.24892226226439</v>
      </c>
      <c r="H281" s="66">
        <f>'Final Temp'!D$13+(('Final Temp'!I$17-'Final Temp'!D$13)*(1-EXP(-B281/'Final Temp'!I$9)))</f>
        <v>136.98026165776821</v>
      </c>
      <c r="I281" s="66">
        <f>IF('Final Temp'!$D$17&gt;='Final Temp'!$I$13,Calcs!H281,"")</f>
        <v>136.98026165776821</v>
      </c>
      <c r="L281" s="65">
        <f t="shared" si="19"/>
        <v>280</v>
      </c>
      <c r="M281" s="66">
        <f>'Final Temp'!$D$13+(('Final Temp'!$D$17-'Final Temp'!$D$13)*(1-EXP(-L281/'Final Temp'!$D$9)))</f>
        <v>94.057417596407333</v>
      </c>
      <c r="N281" s="65">
        <f>IF(M281&gt;'Final Temp'!$I$13,N280+K$2,0)</f>
        <v>125</v>
      </c>
      <c r="O281" s="66">
        <f>IF(N281&gt;0,'Final Temp'!$I$13+(('Final Temp'!$I$17-'Final Temp'!$I$13)*(1-EXP(-N281/'Final Temp'!$I$9))),M281)</f>
        <v>112.71514696474823</v>
      </c>
      <c r="P281" s="66">
        <f>IF(N281=0,O281,'Final Temp'!$I$13)</f>
        <v>75</v>
      </c>
      <c r="Q281" s="66">
        <f t="shared" si="20"/>
        <v>112.71514696474823</v>
      </c>
      <c r="R281" s="66">
        <f>'Final Temp'!$D$13+(('Final Temp'!$I$17-'Final Temp'!$D$13)*(1-EXP(-L281/'Final Temp'!$I$9)))</f>
        <v>125.69333172455917</v>
      </c>
      <c r="S281" s="66">
        <f>IF('Final Temp'!$D$17&gt;='Final Temp'!$I$13,Calcs!R281,"")</f>
        <v>125.69333172455917</v>
      </c>
    </row>
    <row r="282" spans="2:19" x14ac:dyDescent="0.25">
      <c r="B282" s="65">
        <f t="shared" si="21"/>
        <v>505.80000000000223</v>
      </c>
      <c r="C282" s="66">
        <f>'Final Temp'!$D$13+(('Final Temp'!$D$17-'Final Temp'!$D$13)*(1-EXP(-B282/'Final Temp'!$D$9)))</f>
        <v>115.46329435470753</v>
      </c>
      <c r="D282" s="65">
        <f>IF(C282&gt;'Final Temp'!$I$13,D281+A$2,0)</f>
        <v>351.00000000000125</v>
      </c>
      <c r="E282" s="66">
        <f>IF(D282&gt;0,'Final Temp'!$I$13+(('Final Temp'!I$17-'Final Temp'!$I$13)*(1-EXP(-D282/'Final Temp'!I$9))),C282)</f>
        <v>134.32036329729772</v>
      </c>
      <c r="F282" s="66">
        <f>IF(D282=0,E282,'Final Temp'!$I$13)</f>
        <v>75</v>
      </c>
      <c r="G282" s="66">
        <f t="shared" si="22"/>
        <v>134.32036329729772</v>
      </c>
      <c r="H282" s="66">
        <f>'Final Temp'!D$13+(('Final Temp'!I$17-'Final Temp'!D$13)*(1-EXP(-B282/'Final Temp'!I$9)))</f>
        <v>137.01777344991166</v>
      </c>
      <c r="I282" s="66">
        <f>IF('Final Temp'!$D$17&gt;='Final Temp'!$I$13,Calcs!H282,"")</f>
        <v>137.01777344991166</v>
      </c>
      <c r="L282" s="65">
        <f t="shared" si="19"/>
        <v>281</v>
      </c>
      <c r="M282" s="66">
        <f>'Final Temp'!$D$13+(('Final Temp'!$D$17-'Final Temp'!$D$13)*(1-EXP(-L282/'Final Temp'!$D$9)))</f>
        <v>94.184858797248722</v>
      </c>
      <c r="N282" s="65">
        <f>IF(M282&gt;'Final Temp'!$I$13,N281+K$2,0)</f>
        <v>126</v>
      </c>
      <c r="O282" s="66">
        <f>IF(N282&gt;0,'Final Temp'!$I$13+(('Final Temp'!$I$17-'Final Temp'!$I$13)*(1-EXP(-N282/'Final Temp'!$I$9))),M282)</f>
        <v>112.90396872089696</v>
      </c>
      <c r="P282" s="66">
        <f>IF(N282=0,O282,'Final Temp'!$I$13)</f>
        <v>75</v>
      </c>
      <c r="Q282" s="66">
        <f t="shared" si="20"/>
        <v>112.90396872089696</v>
      </c>
      <c r="R282" s="66">
        <f>'Final Temp'!$D$13+(('Final Temp'!$I$17-'Final Temp'!$D$13)*(1-EXP(-L282/'Final Temp'!$I$9)))</f>
        <v>125.79233941299773</v>
      </c>
      <c r="S282" s="66">
        <f>IF('Final Temp'!$D$17&gt;='Final Temp'!$I$13,Calcs!R282,"")</f>
        <v>125.79233941299773</v>
      </c>
    </row>
    <row r="283" spans="2:19" x14ac:dyDescent="0.25">
      <c r="B283" s="65">
        <f t="shared" si="21"/>
        <v>507.60000000000224</v>
      </c>
      <c r="C283" s="66">
        <f>'Final Temp'!$D$13+(('Final Temp'!$D$17-'Final Temp'!$D$13)*(1-EXP(-B283/'Final Temp'!$D$9)))</f>
        <v>115.58567168465645</v>
      </c>
      <c r="D283" s="65">
        <f>IF(C283&gt;'Final Temp'!$I$13,D282+A$2,0)</f>
        <v>352.80000000000126</v>
      </c>
      <c r="E283" s="66">
        <f>IF(D283&gt;0,'Final Temp'!$I$13+(('Final Temp'!I$17-'Final Temp'!$I$13)*(1-EXP(-D283/'Final Temp'!I$9))),C283)</f>
        <v>134.39091687754097</v>
      </c>
      <c r="F283" s="66">
        <f>IF(D283=0,E283,'Final Temp'!$I$13)</f>
        <v>75</v>
      </c>
      <c r="G283" s="66">
        <f t="shared" si="22"/>
        <v>134.39091687754097</v>
      </c>
      <c r="H283" s="66">
        <f>'Final Temp'!D$13+(('Final Temp'!I$17-'Final Temp'!D$13)*(1-EXP(-B283/'Final Temp'!I$9)))</f>
        <v>137.05481926308931</v>
      </c>
      <c r="I283" s="66">
        <f>IF('Final Temp'!$D$17&gt;='Final Temp'!$I$13,Calcs!H283,"")</f>
        <v>137.05481926308931</v>
      </c>
      <c r="L283" s="65">
        <f t="shared" si="19"/>
        <v>282</v>
      </c>
      <c r="M283" s="66">
        <f>'Final Temp'!$D$13+(('Final Temp'!$D$17-'Final Temp'!$D$13)*(1-EXP(-L283/'Final Temp'!$D$9)))</f>
        <v>94.311946485970793</v>
      </c>
      <c r="N283" s="65">
        <f>IF(M283&gt;'Final Temp'!$I$13,N282+K$2,0)</f>
        <v>127</v>
      </c>
      <c r="O283" s="66">
        <f>IF(N283&gt;0,'Final Temp'!$I$13+(('Final Temp'!$I$17-'Final Temp'!$I$13)*(1-EXP(-N283/'Final Temp'!$I$9))),M283)</f>
        <v>113.09148375732286</v>
      </c>
      <c r="P283" s="66">
        <f>IF(N283=0,O283,'Final Temp'!$I$13)</f>
        <v>75</v>
      </c>
      <c r="Q283" s="66">
        <f t="shared" si="20"/>
        <v>113.09148375732286</v>
      </c>
      <c r="R283" s="66">
        <f>'Final Temp'!$D$13+(('Final Temp'!$I$17-'Final Temp'!$D$13)*(1-EXP(-L283/'Final Temp'!$I$9)))</f>
        <v>125.89066192986586</v>
      </c>
      <c r="S283" s="66">
        <f>IF('Final Temp'!$D$17&gt;='Final Temp'!$I$13,Calcs!R283,"")</f>
        <v>125.89066192986586</v>
      </c>
    </row>
    <row r="284" spans="2:19" x14ac:dyDescent="0.25">
      <c r="B284" s="65">
        <f t="shared" si="21"/>
        <v>509.40000000000225</v>
      </c>
      <c r="C284" s="66">
        <f>'Final Temp'!$D$13+(('Final Temp'!$D$17-'Final Temp'!$D$13)*(1-EXP(-B284/'Final Temp'!$D$9)))</f>
        <v>115.7074386551259</v>
      </c>
      <c r="D284" s="65">
        <f>IF(C284&gt;'Final Temp'!$I$13,D283+A$2,0)</f>
        <v>354.60000000000127</v>
      </c>
      <c r="E284" s="66">
        <f>IF(D284&gt;0,'Final Temp'!$I$13+(('Final Temp'!I$17-'Final Temp'!$I$13)*(1-EXP(-D284/'Final Temp'!I$9))),C284)</f>
        <v>134.46059402713456</v>
      </c>
      <c r="F284" s="66">
        <f>IF(D284=0,E284,'Final Temp'!$I$13)</f>
        <v>75</v>
      </c>
      <c r="G284" s="66">
        <f t="shared" si="22"/>
        <v>134.46059402713456</v>
      </c>
      <c r="H284" s="66">
        <f>'Final Temp'!D$13+(('Final Temp'!I$17-'Final Temp'!D$13)*(1-EXP(-B284/'Final Temp'!I$9)))</f>
        <v>137.09140488578481</v>
      </c>
      <c r="I284" s="66">
        <f>IF('Final Temp'!$D$17&gt;='Final Temp'!$I$13,Calcs!H284,"")</f>
        <v>137.09140488578481</v>
      </c>
      <c r="L284" s="65">
        <f t="shared" si="19"/>
        <v>283</v>
      </c>
      <c r="M284" s="66">
        <f>'Final Temp'!$D$13+(('Final Temp'!$D$17-'Final Temp'!$D$13)*(1-EXP(-L284/'Final Temp'!$D$9)))</f>
        <v>94.438681643189085</v>
      </c>
      <c r="N284" s="65">
        <f>IF(M284&gt;'Final Temp'!$I$13,N283+K$2,0)</f>
        <v>128</v>
      </c>
      <c r="O284" s="66">
        <f>IF(N284&gt;0,'Final Temp'!$I$13+(('Final Temp'!$I$17-'Final Temp'!$I$13)*(1-EXP(-N284/'Final Temp'!$I$9))),M284)</f>
        <v>113.27770111703282</v>
      </c>
      <c r="P284" s="66">
        <f>IF(N284=0,O284,'Final Temp'!$I$13)</f>
        <v>75</v>
      </c>
      <c r="Q284" s="66">
        <f t="shared" si="20"/>
        <v>113.27770111703282</v>
      </c>
      <c r="R284" s="66">
        <f>'Final Temp'!$D$13+(('Final Temp'!$I$17-'Final Temp'!$D$13)*(1-EXP(-L284/'Final Temp'!$I$9)))</f>
        <v>125.98830401681631</v>
      </c>
      <c r="S284" s="66">
        <f>IF('Final Temp'!$D$17&gt;='Final Temp'!$I$13,Calcs!R284,"")</f>
        <v>125.98830401681631</v>
      </c>
    </row>
    <row r="285" spans="2:19" x14ac:dyDescent="0.25">
      <c r="B285" s="65">
        <f t="shared" si="21"/>
        <v>511.20000000000226</v>
      </c>
      <c r="C285" s="66">
        <f>'Final Temp'!$D$13+(('Final Temp'!$D$17-'Final Temp'!$D$13)*(1-EXP(-B285/'Final Temp'!$D$9)))</f>
        <v>115.82859831029651</v>
      </c>
      <c r="D285" s="65">
        <f>IF(C285&gt;'Final Temp'!$I$13,D284+A$2,0)</f>
        <v>356.40000000000128</v>
      </c>
      <c r="E285" s="66">
        <f>IF(D285&gt;0,'Final Temp'!$I$13+(('Final Temp'!I$17-'Final Temp'!$I$13)*(1-EXP(-D285/'Final Temp'!I$9))),C285)</f>
        <v>134.52940563327488</v>
      </c>
      <c r="F285" s="66">
        <f>IF(D285=0,E285,'Final Temp'!$I$13)</f>
        <v>75</v>
      </c>
      <c r="G285" s="66">
        <f t="shared" si="22"/>
        <v>134.52940563327488</v>
      </c>
      <c r="H285" s="66">
        <f>'Final Temp'!D$13+(('Final Temp'!I$17-'Final Temp'!D$13)*(1-EXP(-B285/'Final Temp'!I$9)))</f>
        <v>137.12753603457611</v>
      </c>
      <c r="I285" s="66">
        <f>IF('Final Temp'!$D$17&gt;='Final Temp'!$I$13,Calcs!H285,"")</f>
        <v>137.12753603457611</v>
      </c>
      <c r="L285" s="65">
        <f t="shared" si="19"/>
        <v>284</v>
      </c>
      <c r="M285" s="66">
        <f>'Final Temp'!$D$13+(('Final Temp'!$D$17-'Final Temp'!$D$13)*(1-EXP(-L285/'Final Temp'!$D$9)))</f>
        <v>94.565065246798923</v>
      </c>
      <c r="N285" s="65">
        <f>IF(M285&gt;'Final Temp'!$I$13,N284+K$2,0)</f>
        <v>129</v>
      </c>
      <c r="O285" s="66">
        <f>IF(N285&gt;0,'Final Temp'!$I$13+(('Final Temp'!$I$17-'Final Temp'!$I$13)*(1-EXP(-N285/'Final Temp'!$I$9))),M285)</f>
        <v>113.46262978045254</v>
      </c>
      <c r="P285" s="66">
        <f>IF(N285=0,O285,'Final Temp'!$I$13)</f>
        <v>75</v>
      </c>
      <c r="Q285" s="66">
        <f t="shared" si="20"/>
        <v>113.46262978045254</v>
      </c>
      <c r="R285" s="66">
        <f>'Final Temp'!$D$13+(('Final Temp'!$I$17-'Final Temp'!$D$13)*(1-EXP(-L285/'Final Temp'!$I$9)))</f>
        <v>126.08527038268782</v>
      </c>
      <c r="S285" s="66">
        <f>IF('Final Temp'!$D$17&gt;='Final Temp'!$I$13,Calcs!R285,"")</f>
        <v>126.08527038268782</v>
      </c>
    </row>
    <row r="286" spans="2:19" x14ac:dyDescent="0.25">
      <c r="B286" s="65">
        <f t="shared" si="21"/>
        <v>513.00000000000227</v>
      </c>
      <c r="C286" s="66">
        <f>'Final Temp'!$D$13+(('Final Temp'!$D$17-'Final Temp'!$D$13)*(1-EXP(-B286/'Final Temp'!$D$9)))</f>
        <v>115.94915367916593</v>
      </c>
      <c r="D286" s="65">
        <f>IF(C286&gt;'Final Temp'!$I$13,D285+A$2,0)</f>
        <v>358.2000000000013</v>
      </c>
      <c r="E286" s="66">
        <f>IF(D286&gt;0,'Final Temp'!$I$13+(('Final Temp'!I$17-'Final Temp'!$I$13)*(1-EXP(-D286/'Final Temp'!I$9))),C286)</f>
        <v>134.59736244791537</v>
      </c>
      <c r="F286" s="66">
        <f>IF(D286=0,E286,'Final Temp'!$I$13)</f>
        <v>75</v>
      </c>
      <c r="G286" s="66">
        <f t="shared" si="22"/>
        <v>134.59736244791537</v>
      </c>
      <c r="H286" s="66">
        <f>'Final Temp'!D$13+(('Final Temp'!I$17-'Final Temp'!D$13)*(1-EXP(-B286/'Final Temp'!I$9)))</f>
        <v>137.16321835502873</v>
      </c>
      <c r="I286" s="66">
        <f>IF('Final Temp'!$D$17&gt;='Final Temp'!$I$13,Calcs!H286,"")</f>
        <v>137.16321835502873</v>
      </c>
      <c r="L286" s="65">
        <f t="shared" si="19"/>
        <v>285</v>
      </c>
      <c r="M286" s="66">
        <f>'Final Temp'!$D$13+(('Final Temp'!$D$17-'Final Temp'!$D$13)*(1-EXP(-L286/'Final Temp'!$D$9)))</f>
        <v>94.691098271983108</v>
      </c>
      <c r="N286" s="65">
        <f>IF(M286&gt;'Final Temp'!$I$13,N285+K$2,0)</f>
        <v>130</v>
      </c>
      <c r="O286" s="66">
        <f>IF(N286&gt;0,'Final Temp'!$I$13+(('Final Temp'!$I$17-'Final Temp'!$I$13)*(1-EXP(-N286/'Final Temp'!$I$9))),M286)</f>
        <v>113.64627866585975</v>
      </c>
      <c r="P286" s="66">
        <f>IF(N286=0,O286,'Final Temp'!$I$13)</f>
        <v>75</v>
      </c>
      <c r="Q286" s="66">
        <f t="shared" si="20"/>
        <v>113.64627866585975</v>
      </c>
      <c r="R286" s="66">
        <f>'Final Temp'!$D$13+(('Final Temp'!$I$17-'Final Temp'!$D$13)*(1-EXP(-L286/'Final Temp'!$I$9)))</f>
        <v>126.1815657037321</v>
      </c>
      <c r="S286" s="66">
        <f>IF('Final Temp'!$D$17&gt;='Final Temp'!$I$13,Calcs!R286,"")</f>
        <v>126.1815657037321</v>
      </c>
    </row>
    <row r="287" spans="2:19" x14ac:dyDescent="0.25">
      <c r="B287" s="65">
        <f t="shared" si="21"/>
        <v>514.80000000000223</v>
      </c>
      <c r="C287" s="66">
        <f>'Final Temp'!$D$13+(('Final Temp'!$D$17-'Final Temp'!$D$13)*(1-EXP(-B287/'Final Temp'!$D$9)))</f>
        <v>116.0691077756247</v>
      </c>
      <c r="D287" s="65">
        <f>IF(C287&gt;'Final Temp'!$I$13,D286+A$2,0)</f>
        <v>360.00000000000131</v>
      </c>
      <c r="E287" s="66">
        <f>IF(D287&gt;0,'Final Temp'!$I$13+(('Final Temp'!I$17-'Final Temp'!$I$13)*(1-EXP(-D287/'Final Temp'!I$9))),C287)</f>
        <v>134.66447508944663</v>
      </c>
      <c r="F287" s="66">
        <f>IF(D287=0,E287,'Final Temp'!$I$13)</f>
        <v>75</v>
      </c>
      <c r="G287" s="66">
        <f t="shared" si="22"/>
        <v>134.66447508944663</v>
      </c>
      <c r="H287" s="66">
        <f>'Final Temp'!D$13+(('Final Temp'!I$17-'Final Temp'!D$13)*(1-EXP(-B287/'Final Temp'!I$9)))</f>
        <v>137.19845742257786</v>
      </c>
      <c r="I287" s="66">
        <f>IF('Final Temp'!$D$17&gt;='Final Temp'!$I$13,Calcs!H287,"")</f>
        <v>137.19845742257786</v>
      </c>
      <c r="L287" s="65">
        <f t="shared" si="19"/>
        <v>286</v>
      </c>
      <c r="M287" s="66">
        <f>'Final Temp'!$D$13+(('Final Temp'!$D$17-'Final Temp'!$D$13)*(1-EXP(-L287/'Final Temp'!$D$9)))</f>
        <v>94.816781691219262</v>
      </c>
      <c r="N287" s="65">
        <f>IF(M287&gt;'Final Temp'!$I$13,N286+K$2,0)</f>
        <v>131</v>
      </c>
      <c r="O287" s="66">
        <f>IF(N287&gt;0,'Final Temp'!$I$13+(('Final Temp'!$I$17-'Final Temp'!$I$13)*(1-EXP(-N287/'Final Temp'!$I$9))),M287)</f>
        <v>113.82865662981423</v>
      </c>
      <c r="P287" s="66">
        <f>IF(N287=0,O287,'Final Temp'!$I$13)</f>
        <v>75</v>
      </c>
      <c r="Q287" s="66">
        <f t="shared" si="20"/>
        <v>113.82865662981423</v>
      </c>
      <c r="R287" s="66">
        <f>'Final Temp'!$D$13+(('Final Temp'!$I$17-'Final Temp'!$D$13)*(1-EXP(-L287/'Final Temp'!$I$9)))</f>
        <v>126.27719462383939</v>
      </c>
      <c r="S287" s="66">
        <f>IF('Final Temp'!$D$17&gt;='Final Temp'!$I$13,Calcs!R287,"")</f>
        <v>126.27719462383939</v>
      </c>
    </row>
    <row r="288" spans="2:19" x14ac:dyDescent="0.25">
      <c r="B288" s="65">
        <f t="shared" si="21"/>
        <v>516.60000000000218</v>
      </c>
      <c r="C288" s="66">
        <f>'Final Temp'!$D$13+(('Final Temp'!$D$17-'Final Temp'!$D$13)*(1-EXP(-B288/'Final Temp'!$D$9)))</f>
        <v>116.18846359853144</v>
      </c>
      <c r="D288" s="65">
        <f>IF(C288&gt;'Final Temp'!$I$13,D287+A$2,0)</f>
        <v>361.80000000000132</v>
      </c>
      <c r="E288" s="66">
        <f>IF(D288&gt;0,'Final Temp'!$I$13+(('Final Temp'!I$17-'Final Temp'!$I$13)*(1-EXP(-D288/'Final Temp'!I$9))),C288)</f>
        <v>134.73075404435539</v>
      </c>
      <c r="F288" s="66">
        <f>IF(D288=0,E288,'Final Temp'!$I$13)</f>
        <v>75</v>
      </c>
      <c r="G288" s="66">
        <f t="shared" si="22"/>
        <v>134.73075404435539</v>
      </c>
      <c r="H288" s="66">
        <f>'Final Temp'!D$13+(('Final Temp'!I$17-'Final Temp'!D$13)*(1-EXP(-B288/'Final Temp'!I$9)))</f>
        <v>137.23325874339949</v>
      </c>
      <c r="I288" s="66">
        <f>IF('Final Temp'!$D$17&gt;='Final Temp'!$I$13,Calcs!H288,"")</f>
        <v>137.23325874339949</v>
      </c>
      <c r="L288" s="65">
        <f t="shared" si="19"/>
        <v>287</v>
      </c>
      <c r="M288" s="66">
        <f>'Final Temp'!$D$13+(('Final Temp'!$D$17-'Final Temp'!$D$13)*(1-EXP(-L288/'Final Temp'!$D$9)))</f>
        <v>94.942116474287502</v>
      </c>
      <c r="N288" s="65">
        <f>IF(M288&gt;'Final Temp'!$I$13,N287+K$2,0)</f>
        <v>132</v>
      </c>
      <c r="O288" s="66">
        <f>IF(N288&gt;0,'Final Temp'!$I$13+(('Final Temp'!$I$17-'Final Temp'!$I$13)*(1-EXP(-N288/'Final Temp'!$I$9))),M288)</f>
        <v>114.00977246758492</v>
      </c>
      <c r="P288" s="66">
        <f>IF(N288=0,O288,'Final Temp'!$I$13)</f>
        <v>75</v>
      </c>
      <c r="Q288" s="66">
        <f t="shared" si="20"/>
        <v>114.00977246758492</v>
      </c>
      <c r="R288" s="66">
        <f>'Final Temp'!$D$13+(('Final Temp'!$I$17-'Final Temp'!$D$13)*(1-EXP(-L288/'Final Temp'!$I$9)))</f>
        <v>126.37216175476239</v>
      </c>
      <c r="S288" s="66">
        <f>IF('Final Temp'!$D$17&gt;='Final Temp'!$I$13,Calcs!R288,"")</f>
        <v>126.37216175476239</v>
      </c>
    </row>
    <row r="289" spans="2:19" x14ac:dyDescent="0.25">
      <c r="B289" s="65">
        <f t="shared" si="21"/>
        <v>518.40000000000214</v>
      </c>
      <c r="C289" s="66">
        <f>'Final Temp'!$D$13+(('Final Temp'!$D$17-'Final Temp'!$D$13)*(1-EXP(-B289/'Final Temp'!$D$9)))</f>
        <v>116.30722413178796</v>
      </c>
      <c r="D289" s="65">
        <f>IF(C289&gt;'Final Temp'!$I$13,D288+A$2,0)</f>
        <v>363.60000000000133</v>
      </c>
      <c r="E289" s="66">
        <f>IF(D289&gt;0,'Final Temp'!$I$13+(('Final Temp'!I$17-'Final Temp'!$I$13)*(1-EXP(-D289/'Final Temp'!I$9))),C289)</f>
        <v>134.79620966886321</v>
      </c>
      <c r="F289" s="66">
        <f>IF(D289=0,E289,'Final Temp'!$I$13)</f>
        <v>75</v>
      </c>
      <c r="G289" s="66">
        <f t="shared" si="22"/>
        <v>134.79620966886321</v>
      </c>
      <c r="H289" s="66">
        <f>'Final Temp'!D$13+(('Final Temp'!I$17-'Final Temp'!D$13)*(1-EXP(-B289/'Final Temp'!I$9)))</f>
        <v>137.26762775527078</v>
      </c>
      <c r="I289" s="66">
        <f>IF('Final Temp'!$D$17&gt;='Final Temp'!$I$13,Calcs!H289,"")</f>
        <v>137.26762775527078</v>
      </c>
      <c r="L289" s="65">
        <f t="shared" si="19"/>
        <v>288</v>
      </c>
      <c r="M289" s="66">
        <f>'Final Temp'!$D$13+(('Final Temp'!$D$17-'Final Temp'!$D$13)*(1-EXP(-L289/'Final Temp'!$D$9)))</f>
        <v>95.067103588277845</v>
      </c>
      <c r="N289" s="65">
        <f>IF(M289&gt;'Final Temp'!$I$13,N288+K$2,0)</f>
        <v>133</v>
      </c>
      <c r="O289" s="66">
        <f>IF(N289&gt;0,'Final Temp'!$I$13+(('Final Temp'!$I$17-'Final Temp'!$I$13)*(1-EXP(-N289/'Final Temp'!$I$9))),M289)</f>
        <v>114.18963491357408</v>
      </c>
      <c r="P289" s="66">
        <f>IF(N289=0,O289,'Final Temp'!$I$13)</f>
        <v>75</v>
      </c>
      <c r="Q289" s="66">
        <f t="shared" si="20"/>
        <v>114.18963491357408</v>
      </c>
      <c r="R289" s="66">
        <f>'Final Temp'!$D$13+(('Final Temp'!$I$17-'Final Temp'!$D$13)*(1-EXP(-L289/'Final Temp'!$I$9)))</f>
        <v>126.46647167633873</v>
      </c>
      <c r="S289" s="66">
        <f>IF('Final Temp'!$D$17&gt;='Final Temp'!$I$13,Calcs!R289,"")</f>
        <v>126.46647167633873</v>
      </c>
    </row>
    <row r="290" spans="2:19" x14ac:dyDescent="0.25">
      <c r="B290" s="65">
        <f t="shared" si="21"/>
        <v>520.20000000000209</v>
      </c>
      <c r="C290" s="66">
        <f>'Final Temp'!$D$13+(('Final Temp'!$D$17-'Final Temp'!$D$13)*(1-EXP(-B290/'Final Temp'!$D$9)))</f>
        <v>116.42539234441379</v>
      </c>
      <c r="D290" s="65">
        <f>IF(C290&gt;'Final Temp'!$I$13,D289+A$2,0)</f>
        <v>365.40000000000134</v>
      </c>
      <c r="E290" s="66">
        <f>IF(D290&gt;0,'Final Temp'!$I$13+(('Final Temp'!I$17-'Final Temp'!$I$13)*(1-EXP(-D290/'Final Temp'!I$9))),C290)</f>
        <v>134.86085219054462</v>
      </c>
      <c r="F290" s="66">
        <f>IF(D290=0,E290,'Final Temp'!$I$13)</f>
        <v>75</v>
      </c>
      <c r="G290" s="66">
        <f t="shared" si="22"/>
        <v>134.86085219054462</v>
      </c>
      <c r="H290" s="66">
        <f>'Final Temp'!D$13+(('Final Temp'!I$17-'Final Temp'!D$13)*(1-EXP(-B290/'Final Temp'!I$9)))</f>
        <v>137.30156982841979</v>
      </c>
      <c r="I290" s="66">
        <f>IF('Final Temp'!$D$17&gt;='Final Temp'!$I$13,Calcs!H290,"")</f>
        <v>137.30156982841979</v>
      </c>
      <c r="L290" s="65">
        <f t="shared" si="19"/>
        <v>289</v>
      </c>
      <c r="M290" s="66">
        <f>'Final Temp'!$D$13+(('Final Temp'!$D$17-'Final Temp'!$D$13)*(1-EXP(-L290/'Final Temp'!$D$9)))</f>
        <v>95.191743997597627</v>
      </c>
      <c r="N290" s="65">
        <f>IF(M290&gt;'Final Temp'!$I$13,N289+K$2,0)</f>
        <v>134</v>
      </c>
      <c r="O290" s="66">
        <f>IF(N290&gt;0,'Final Temp'!$I$13+(('Final Temp'!$I$17-'Final Temp'!$I$13)*(1-EXP(-N290/'Final Temp'!$I$9))),M290)</f>
        <v>114.36825264173859</v>
      </c>
      <c r="P290" s="66">
        <f>IF(N290=0,O290,'Final Temp'!$I$13)</f>
        <v>75</v>
      </c>
      <c r="Q290" s="66">
        <f t="shared" si="20"/>
        <v>114.36825264173859</v>
      </c>
      <c r="R290" s="66">
        <f>'Final Temp'!$D$13+(('Final Temp'!$I$17-'Final Temp'!$D$13)*(1-EXP(-L290/'Final Temp'!$I$9)))</f>
        <v>126.56012893671175</v>
      </c>
      <c r="S290" s="66">
        <f>IF('Final Temp'!$D$17&gt;='Final Temp'!$I$13,Calcs!R290,"")</f>
        <v>126.56012893671175</v>
      </c>
    </row>
    <row r="291" spans="2:19" x14ac:dyDescent="0.25">
      <c r="B291" s="65">
        <f t="shared" si="21"/>
        <v>522.00000000000205</v>
      </c>
      <c r="C291" s="66">
        <f>'Final Temp'!$D$13+(('Final Temp'!$D$17-'Final Temp'!$D$13)*(1-EXP(-B291/'Final Temp'!$D$9)))</f>
        <v>116.54297119062036</v>
      </c>
      <c r="D291" s="65">
        <f>IF(C291&gt;'Final Temp'!$I$13,D290+A$2,0)</f>
        <v>367.20000000000135</v>
      </c>
      <c r="E291" s="66">
        <f>IF(D291&gt;0,'Final Temp'!$I$13+(('Final Temp'!I$17-'Final Temp'!$I$13)*(1-EXP(-D291/'Final Temp'!I$9))),C291)</f>
        <v>134.9246917099251</v>
      </c>
      <c r="F291" s="66">
        <f>IF(D291=0,E291,'Final Temp'!$I$13)</f>
        <v>75</v>
      </c>
      <c r="G291" s="66">
        <f t="shared" si="22"/>
        <v>134.9246917099251</v>
      </c>
      <c r="H291" s="66">
        <f>'Final Temp'!D$13+(('Final Temp'!I$17-'Final Temp'!D$13)*(1-EXP(-B291/'Final Temp'!I$9)))</f>
        <v>137.33509026636449</v>
      </c>
      <c r="I291" s="66">
        <f>IF('Final Temp'!$D$17&gt;='Final Temp'!$I$13,Calcs!H291,"")</f>
        <v>137.33509026636449</v>
      </c>
      <c r="L291" s="65">
        <f t="shared" si="19"/>
        <v>290</v>
      </c>
      <c r="M291" s="66">
        <f>'Final Temp'!$D$13+(('Final Temp'!$D$17-'Final Temp'!$D$13)*(1-EXP(-L291/'Final Temp'!$D$9)))</f>
        <v>95.316038663979015</v>
      </c>
      <c r="N291" s="65">
        <f>IF(M291&gt;'Final Temp'!$I$13,N290+K$2,0)</f>
        <v>135</v>
      </c>
      <c r="O291" s="66">
        <f>IF(N291&gt;0,'Final Temp'!$I$13+(('Final Temp'!$I$17-'Final Temp'!$I$13)*(1-EXP(-N291/'Final Temp'!$I$9))),M291)</f>
        <v>114.54563426600807</v>
      </c>
      <c r="P291" s="66">
        <f>IF(N291=0,O291,'Final Temp'!$I$13)</f>
        <v>75</v>
      </c>
      <c r="Q291" s="66">
        <f t="shared" si="20"/>
        <v>114.54563426600807</v>
      </c>
      <c r="R291" s="66">
        <f>'Final Temp'!$D$13+(('Final Temp'!$I$17-'Final Temp'!$D$13)*(1-EXP(-L291/'Final Temp'!$I$9)))</f>
        <v>126.65313805254989</v>
      </c>
      <c r="S291" s="66">
        <f>IF('Final Temp'!$D$17&gt;='Final Temp'!$I$13,Calcs!R291,"")</f>
        <v>126.65313805254989</v>
      </c>
    </row>
    <row r="292" spans="2:19" x14ac:dyDescent="0.25">
      <c r="B292" s="65">
        <f t="shared" si="21"/>
        <v>523.800000000002</v>
      </c>
      <c r="C292" s="66">
        <f>'Final Temp'!$D$13+(('Final Temp'!$D$17-'Final Temp'!$D$13)*(1-EXP(-B292/'Final Temp'!$D$9)))</f>
        <v>116.659963609885</v>
      </c>
      <c r="D292" s="65">
        <f>IF(C292&gt;'Final Temp'!$I$13,D291+A$2,0)</f>
        <v>369.00000000000136</v>
      </c>
      <c r="E292" s="66">
        <f>IF(D292&gt;0,'Final Temp'!$I$13+(('Final Temp'!I$17-'Final Temp'!$I$13)*(1-EXP(-D292/'Final Temp'!I$9))),C292)</f>
        <v>134.98773820205946</v>
      </c>
      <c r="F292" s="66">
        <f>IF(D292=0,E292,'Final Temp'!$I$13)</f>
        <v>75</v>
      </c>
      <c r="G292" s="66">
        <f t="shared" si="22"/>
        <v>134.98773820205946</v>
      </c>
      <c r="H292" s="66">
        <f>'Final Temp'!D$13+(('Final Temp'!I$17-'Final Temp'!D$13)*(1-EXP(-B292/'Final Temp'!I$9)))</f>
        <v>137.36819430674149</v>
      </c>
      <c r="I292" s="66">
        <f>IF('Final Temp'!$D$17&gt;='Final Temp'!$I$13,Calcs!H292,"")</f>
        <v>137.36819430674149</v>
      </c>
      <c r="L292" s="65">
        <f t="shared" si="19"/>
        <v>291</v>
      </c>
      <c r="M292" s="66">
        <f>'Final Temp'!$D$13+(('Final Temp'!$D$17-'Final Temp'!$D$13)*(1-EXP(-L292/'Final Temp'!$D$9)))</f>
        <v>95.439988546486418</v>
      </c>
      <c r="N292" s="65">
        <f>IF(M292&gt;'Final Temp'!$I$13,N291+K$2,0)</f>
        <v>136</v>
      </c>
      <c r="O292" s="66">
        <f>IF(N292&gt;0,'Final Temp'!$I$13+(('Final Temp'!$I$17-'Final Temp'!$I$13)*(1-EXP(-N292/'Final Temp'!$I$9))),M292)</f>
        <v>114.72178834070051</v>
      </c>
      <c r="P292" s="66">
        <f>IF(N292=0,O292,'Final Temp'!$I$13)</f>
        <v>75</v>
      </c>
      <c r="Q292" s="66">
        <f t="shared" si="20"/>
        <v>114.72178834070051</v>
      </c>
      <c r="R292" s="66">
        <f>'Final Temp'!$D$13+(('Final Temp'!$I$17-'Final Temp'!$D$13)*(1-EXP(-L292/'Final Temp'!$I$9)))</f>
        <v>126.74550350926451</v>
      </c>
      <c r="S292" s="66">
        <f>IF('Final Temp'!$D$17&gt;='Final Temp'!$I$13,Calcs!R292,"")</f>
        <v>126.74550350926451</v>
      </c>
    </row>
    <row r="293" spans="2:19" x14ac:dyDescent="0.25">
      <c r="B293" s="65">
        <f t="shared" si="21"/>
        <v>525.60000000000196</v>
      </c>
      <c r="C293" s="66">
        <f>'Final Temp'!$D$13+(('Final Temp'!$D$17-'Final Temp'!$D$13)*(1-EXP(-B293/'Final Temp'!$D$9)))</f>
        <v>116.77637252702425</v>
      </c>
      <c r="D293" s="65">
        <f>IF(C293&gt;'Final Temp'!$I$13,D292+A$2,0)</f>
        <v>370.80000000000138</v>
      </c>
      <c r="E293" s="66">
        <f>IF(D293&gt;0,'Final Temp'!$I$13+(('Final Temp'!I$17-'Final Temp'!$I$13)*(1-EXP(-D293/'Final Temp'!I$9))),C293)</f>
        <v>135.05000151809037</v>
      </c>
      <c r="F293" s="66">
        <f>IF(D293=0,E293,'Final Temp'!$I$13)</f>
        <v>75</v>
      </c>
      <c r="G293" s="66">
        <f t="shared" si="22"/>
        <v>135.05000151809037</v>
      </c>
      <c r="H293" s="66">
        <f>'Final Temp'!D$13+(('Final Temp'!I$17-'Final Temp'!D$13)*(1-EXP(-B293/'Final Temp'!I$9)))</f>
        <v>137.40088712212452</v>
      </c>
      <c r="I293" s="66">
        <f>IF('Final Temp'!$D$17&gt;='Final Temp'!$I$13,Calcs!H293,"")</f>
        <v>137.40088712212452</v>
      </c>
      <c r="L293" s="65">
        <f t="shared" si="19"/>
        <v>292</v>
      </c>
      <c r="M293" s="66">
        <f>'Final Temp'!$D$13+(('Final Temp'!$D$17-'Final Temp'!$D$13)*(1-EXP(-L293/'Final Temp'!$D$9)))</f>
        <v>95.563594601523889</v>
      </c>
      <c r="N293" s="65">
        <f>IF(M293&gt;'Final Temp'!$I$13,N292+K$2,0)</f>
        <v>137</v>
      </c>
      <c r="O293" s="66">
        <f>IF(N293&gt;0,'Final Temp'!$I$13+(('Final Temp'!$I$17-'Final Temp'!$I$13)*(1-EXP(-N293/'Final Temp'!$I$9))),M293)</f>
        <v>114.89672336093467</v>
      </c>
      <c r="P293" s="66">
        <f>IF(N293=0,O293,'Final Temp'!$I$13)</f>
        <v>75</v>
      </c>
      <c r="Q293" s="66">
        <f t="shared" si="20"/>
        <v>114.89672336093467</v>
      </c>
      <c r="R293" s="66">
        <f>'Final Temp'!$D$13+(('Final Temp'!$I$17-'Final Temp'!$D$13)*(1-EXP(-L293/'Final Temp'!$I$9)))</f>
        <v>126.83722976122614</v>
      </c>
      <c r="S293" s="66">
        <f>IF('Final Temp'!$D$17&gt;='Final Temp'!$I$13,Calcs!R293,"")</f>
        <v>126.83722976122614</v>
      </c>
    </row>
    <row r="294" spans="2:19" x14ac:dyDescent="0.25">
      <c r="B294" s="65">
        <f t="shared" si="21"/>
        <v>527.40000000000191</v>
      </c>
      <c r="C294" s="66">
        <f>'Final Temp'!$D$13+(('Final Temp'!$D$17-'Final Temp'!$D$13)*(1-EXP(-B294/'Final Temp'!$D$9)))</f>
        <v>116.8922008522671</v>
      </c>
      <c r="D294" s="65">
        <f>IF(C294&gt;'Final Temp'!$I$13,D293+A$2,0)</f>
        <v>372.60000000000139</v>
      </c>
      <c r="E294" s="66">
        <f>IF(D294&gt;0,'Final Temp'!$I$13+(('Final Temp'!I$17-'Final Temp'!$I$13)*(1-EXP(-D294/'Final Temp'!I$9))),C294)</f>
        <v>135.11149138678763</v>
      </c>
      <c r="F294" s="66">
        <f>IF(D294=0,E294,'Final Temp'!$I$13)</f>
        <v>75</v>
      </c>
      <c r="G294" s="66">
        <f t="shared" si="22"/>
        <v>135.11149138678763</v>
      </c>
      <c r="H294" s="66">
        <f>'Final Temp'!D$13+(('Final Temp'!I$17-'Final Temp'!D$13)*(1-EXP(-B294/'Final Temp'!I$9)))</f>
        <v>137.43317382083239</v>
      </c>
      <c r="I294" s="66">
        <f>IF('Final Temp'!$D$17&gt;='Final Temp'!$I$13,Calcs!H294,"")</f>
        <v>137.43317382083239</v>
      </c>
      <c r="L294" s="65">
        <f t="shared" si="19"/>
        <v>293</v>
      </c>
      <c r="M294" s="66">
        <f>'Final Temp'!$D$13+(('Final Temp'!$D$17-'Final Temp'!$D$13)*(1-EXP(-L294/'Final Temp'!$D$9)))</f>
        <v>95.686857782842438</v>
      </c>
      <c r="N294" s="65">
        <f>IF(M294&gt;'Final Temp'!$I$13,N293+K$2,0)</f>
        <v>138</v>
      </c>
      <c r="O294" s="66">
        <f>IF(N294&gt;0,'Final Temp'!$I$13+(('Final Temp'!$I$17-'Final Temp'!$I$13)*(1-EXP(-N294/'Final Temp'!$I$9))),M294)</f>
        <v>115.07044776303981</v>
      </c>
      <c r="P294" s="66">
        <f>IF(N294=0,O294,'Final Temp'!$I$13)</f>
        <v>75</v>
      </c>
      <c r="Q294" s="66">
        <f t="shared" si="20"/>
        <v>115.07044776303981</v>
      </c>
      <c r="R294" s="66">
        <f>'Final Temp'!$D$13+(('Final Temp'!$I$17-'Final Temp'!$D$13)*(1-EXP(-L294/'Final Temp'!$I$9)))</f>
        <v>126.92832123197938</v>
      </c>
      <c r="S294" s="66">
        <f>IF('Final Temp'!$D$17&gt;='Final Temp'!$I$13,Calcs!R294,"")</f>
        <v>126.92832123197938</v>
      </c>
    </row>
    <row r="295" spans="2:19" x14ac:dyDescent="0.25">
      <c r="B295" s="65">
        <f t="shared" si="21"/>
        <v>529.20000000000186</v>
      </c>
      <c r="C295" s="66">
        <f>'Final Temp'!$D$13+(('Final Temp'!$D$17-'Final Temp'!$D$13)*(1-EXP(-B295/'Final Temp'!$D$9)))</f>
        <v>117.00745148132772</v>
      </c>
      <c r="D295" s="65">
        <f>IF(C295&gt;'Final Temp'!$I$13,D294+A$2,0)</f>
        <v>374.4000000000014</v>
      </c>
      <c r="E295" s="66">
        <f>IF(D295&gt;0,'Final Temp'!$I$13+(('Final Temp'!I$17-'Final Temp'!$I$13)*(1-EXP(-D295/'Final Temp'!I$9))),C295)</f>
        <v>135.17221741606835</v>
      </c>
      <c r="F295" s="66">
        <f>IF(D295=0,E295,'Final Temp'!$I$13)</f>
        <v>75</v>
      </c>
      <c r="G295" s="66">
        <f t="shared" si="22"/>
        <v>135.17221741606835</v>
      </c>
      <c r="H295" s="66">
        <f>'Final Temp'!D$13+(('Final Temp'!I$17-'Final Temp'!D$13)*(1-EXP(-B295/'Final Temp'!I$9)))</f>
        <v>137.46505944772753</v>
      </c>
      <c r="I295" s="66">
        <f>IF('Final Temp'!$D$17&gt;='Final Temp'!$I$13,Calcs!H295,"")</f>
        <v>137.46505944772753</v>
      </c>
      <c r="L295" s="65">
        <f t="shared" si="19"/>
        <v>294</v>
      </c>
      <c r="M295" s="66">
        <f>'Final Temp'!$D$13+(('Final Temp'!$D$17-'Final Temp'!$D$13)*(1-EXP(-L295/'Final Temp'!$D$9)))</f>
        <v>95.809779041547472</v>
      </c>
      <c r="N295" s="65">
        <f>IF(M295&gt;'Final Temp'!$I$13,N294+K$2,0)</f>
        <v>139</v>
      </c>
      <c r="O295" s="66">
        <f>IF(N295&gt;0,'Final Temp'!$I$13+(('Final Temp'!$I$17-'Final Temp'!$I$13)*(1-EXP(-N295/'Final Temp'!$I$9))),M295)</f>
        <v>115.24296992496248</v>
      </c>
      <c r="P295" s="66">
        <f>IF(N295=0,O295,'Final Temp'!$I$13)</f>
        <v>75</v>
      </c>
      <c r="Q295" s="66">
        <f t="shared" si="20"/>
        <v>115.24296992496248</v>
      </c>
      <c r="R295" s="66">
        <f>'Final Temp'!$D$13+(('Final Temp'!$I$17-'Final Temp'!$D$13)*(1-EXP(-L295/'Final Temp'!$I$9)))</f>
        <v>127.0187823144562</v>
      </c>
      <c r="S295" s="66">
        <f>IF('Final Temp'!$D$17&gt;='Final Temp'!$I$13,Calcs!R295,"")</f>
        <v>127.0187823144562</v>
      </c>
    </row>
    <row r="296" spans="2:19" x14ac:dyDescent="0.25">
      <c r="B296" s="65">
        <f t="shared" si="21"/>
        <v>531.00000000000182</v>
      </c>
      <c r="C296" s="66">
        <f>'Final Temp'!$D$13+(('Final Temp'!$D$17-'Final Temp'!$D$13)*(1-EXP(-B296/'Final Temp'!$D$9)))</f>
        <v>117.12212729547787</v>
      </c>
      <c r="D296" s="65">
        <f>IF(C296&gt;'Final Temp'!$I$13,D295+A$2,0)</f>
        <v>376.20000000000141</v>
      </c>
      <c r="E296" s="66">
        <f>IF(D296&gt;0,'Final Temp'!$I$13+(('Final Temp'!I$17-'Final Temp'!$I$13)*(1-EXP(-D296/'Final Temp'!I$9))),C296)</f>
        <v>135.2321890944981</v>
      </c>
      <c r="F296" s="66">
        <f>IF(D296=0,E296,'Final Temp'!$I$13)</f>
        <v>75</v>
      </c>
      <c r="G296" s="66">
        <f t="shared" si="22"/>
        <v>135.2321890944981</v>
      </c>
      <c r="H296" s="66">
        <f>'Final Temp'!D$13+(('Final Temp'!I$17-'Final Temp'!D$13)*(1-EXP(-B296/'Final Temp'!I$9)))</f>
        <v>137.49654898500401</v>
      </c>
      <c r="I296" s="66">
        <f>IF('Final Temp'!$D$17&gt;='Final Temp'!$I$13,Calcs!H296,"")</f>
        <v>137.49654898500401</v>
      </c>
      <c r="L296" s="65">
        <f t="shared" si="19"/>
        <v>295</v>
      </c>
      <c r="M296" s="66">
        <f>'Final Temp'!$D$13+(('Final Temp'!$D$17-'Final Temp'!$D$13)*(1-EXP(-L296/'Final Temp'!$D$9)))</f>
        <v>95.932359326106109</v>
      </c>
      <c r="N296" s="65">
        <f>IF(M296&gt;'Final Temp'!$I$13,N295+K$2,0)</f>
        <v>140</v>
      </c>
      <c r="O296" s="66">
        <f>IF(N296&gt;0,'Final Temp'!$I$13+(('Final Temp'!$I$17-'Final Temp'!$I$13)*(1-EXP(-N296/'Final Temp'!$I$9))),M296)</f>
        <v>115.41429816667065</v>
      </c>
      <c r="P296" s="66">
        <f>IF(N296=0,O296,'Final Temp'!$I$13)</f>
        <v>75</v>
      </c>
      <c r="Q296" s="66">
        <f t="shared" si="20"/>
        <v>115.41429816667065</v>
      </c>
      <c r="R296" s="66">
        <f>'Final Temp'!$D$13+(('Final Temp'!$I$17-'Final Temp'!$D$13)*(1-EXP(-L296/'Final Temp'!$I$9)))</f>
        <v>127.10861737118773</v>
      </c>
      <c r="S296" s="66">
        <f>IF('Final Temp'!$D$17&gt;='Final Temp'!$I$13,Calcs!R296,"")</f>
        <v>127.10861737118773</v>
      </c>
    </row>
    <row r="297" spans="2:19" x14ac:dyDescent="0.25">
      <c r="B297" s="65">
        <f t="shared" si="21"/>
        <v>532.80000000000177</v>
      </c>
      <c r="C297" s="66">
        <f>'Final Temp'!$D$13+(('Final Temp'!$D$17-'Final Temp'!$D$13)*(1-EXP(-B297/'Final Temp'!$D$9)))</f>
        <v>117.23623116161885</v>
      </c>
      <c r="D297" s="65">
        <f>IF(C297&gt;'Final Temp'!$I$13,D296+A$2,0)</f>
        <v>378.00000000000142</v>
      </c>
      <c r="E297" s="66">
        <f>IF(D297&gt;0,'Final Temp'!$I$13+(('Final Temp'!I$17-'Final Temp'!$I$13)*(1-EXP(-D297/'Final Temp'!I$9))),C297)</f>
        <v>135.29141579277371</v>
      </c>
      <c r="F297" s="66">
        <f>IF(D297=0,E297,'Final Temp'!$I$13)</f>
        <v>75</v>
      </c>
      <c r="G297" s="66">
        <f t="shared" si="22"/>
        <v>135.29141579277371</v>
      </c>
      <c r="H297" s="66">
        <f>'Final Temp'!D$13+(('Final Temp'!I$17-'Final Temp'!D$13)*(1-EXP(-B297/'Final Temp'!I$9)))</f>
        <v>137.52764735296608</v>
      </c>
      <c r="I297" s="66">
        <f>IF('Final Temp'!$D$17&gt;='Final Temp'!$I$13,Calcs!H297,"")</f>
        <v>137.52764735296608</v>
      </c>
      <c r="L297" s="65">
        <f t="shared" si="19"/>
        <v>296</v>
      </c>
      <c r="M297" s="66">
        <f>'Final Temp'!$D$13+(('Final Temp'!$D$17-'Final Temp'!$D$13)*(1-EXP(-L297/'Final Temp'!$D$9)))</f>
        <v>96.054599582354484</v>
      </c>
      <c r="N297" s="65">
        <f>IF(M297&gt;'Final Temp'!$I$13,N296+K$2,0)</f>
        <v>141</v>
      </c>
      <c r="O297" s="66">
        <f>IF(N297&gt;0,'Final Temp'!$I$13+(('Final Temp'!$I$17-'Final Temp'!$I$13)*(1-EXP(-N297/'Final Temp'!$I$9))),M297)</f>
        <v>115.58444075055482</v>
      </c>
      <c r="P297" s="66">
        <f>IF(N297=0,O297,'Final Temp'!$I$13)</f>
        <v>75</v>
      </c>
      <c r="Q297" s="66">
        <f t="shared" si="20"/>
        <v>115.58444075055482</v>
      </c>
      <c r="R297" s="66">
        <f>'Final Temp'!$D$13+(('Final Temp'!$I$17-'Final Temp'!$D$13)*(1-EXP(-L297/'Final Temp'!$I$9)))</f>
        <v>127.19783073451471</v>
      </c>
      <c r="S297" s="66">
        <f>IF('Final Temp'!$D$17&gt;='Final Temp'!$I$13,Calcs!R297,"")</f>
        <v>127.19783073451471</v>
      </c>
    </row>
    <row r="298" spans="2:19" x14ac:dyDescent="0.25">
      <c r="B298" s="65">
        <f t="shared" si="21"/>
        <v>534.60000000000173</v>
      </c>
      <c r="C298" s="66">
        <f>'Final Temp'!$D$13+(('Final Temp'!$D$17-'Final Temp'!$D$13)*(1-EXP(-B298/'Final Temp'!$D$9)))</f>
        <v>117.34976593235324</v>
      </c>
      <c r="D298" s="65">
        <f>IF(C298&gt;'Final Temp'!$I$13,D297+A$2,0)</f>
        <v>379.80000000000143</v>
      </c>
      <c r="E298" s="66">
        <f>IF(D298&gt;0,'Final Temp'!$I$13+(('Final Temp'!I$17-'Final Temp'!$I$13)*(1-EXP(-D298/'Final Temp'!I$9))),C298)</f>
        <v>135.34990676518723</v>
      </c>
      <c r="F298" s="66">
        <f>IF(D298=0,E298,'Final Temp'!$I$13)</f>
        <v>75</v>
      </c>
      <c r="G298" s="66">
        <f t="shared" si="22"/>
        <v>135.34990676518723</v>
      </c>
      <c r="H298" s="66">
        <f>'Final Temp'!D$13+(('Final Temp'!I$17-'Final Temp'!D$13)*(1-EXP(-B298/'Final Temp'!I$9)))</f>
        <v>137.55835941079704</v>
      </c>
      <c r="I298" s="66">
        <f>IF('Final Temp'!$D$17&gt;='Final Temp'!$I$13,Calcs!H298,"")</f>
        <v>137.55835941079704</v>
      </c>
      <c r="L298" s="65">
        <f t="shared" si="19"/>
        <v>297</v>
      </c>
      <c r="M298" s="66">
        <f>'Final Temp'!$D$13+(('Final Temp'!$D$17-'Final Temp'!$D$13)*(1-EXP(-L298/'Final Temp'!$D$9)))</f>
        <v>96.176500753505081</v>
      </c>
      <c r="N298" s="65">
        <f>IF(M298&gt;'Final Temp'!$I$13,N297+K$2,0)</f>
        <v>142</v>
      </c>
      <c r="O298" s="66">
        <f>IF(N298&gt;0,'Final Temp'!$I$13+(('Final Temp'!$I$17-'Final Temp'!$I$13)*(1-EXP(-N298/'Final Temp'!$I$9))),M298)</f>
        <v>115.75340588182664</v>
      </c>
      <c r="P298" s="66">
        <f>IF(N298=0,O298,'Final Temp'!$I$13)</f>
        <v>75</v>
      </c>
      <c r="Q298" s="66">
        <f t="shared" si="20"/>
        <v>115.75340588182664</v>
      </c>
      <c r="R298" s="66">
        <f>'Final Temp'!$D$13+(('Final Temp'!$I$17-'Final Temp'!$D$13)*(1-EXP(-L298/'Final Temp'!$I$9)))</f>
        <v>127.28642670679643</v>
      </c>
      <c r="S298" s="66">
        <f>IF('Final Temp'!$D$17&gt;='Final Temp'!$I$13,Calcs!R298,"")</f>
        <v>127.28642670679643</v>
      </c>
    </row>
    <row r="299" spans="2:19" x14ac:dyDescent="0.25">
      <c r="B299" s="65">
        <f t="shared" si="21"/>
        <v>536.40000000000168</v>
      </c>
      <c r="C299" s="66">
        <f>'Final Temp'!$D$13+(('Final Temp'!$D$17-'Final Temp'!$D$13)*(1-EXP(-B299/'Final Temp'!$D$9)))</f>
        <v>117.46273444605623</v>
      </c>
      <c r="D299" s="65">
        <f>IF(C299&gt;'Final Temp'!$I$13,D298+A$2,0)</f>
        <v>381.60000000000144</v>
      </c>
      <c r="E299" s="66">
        <f>IF(D299&gt;0,'Final Temp'!$I$13+(('Final Temp'!I$17-'Final Temp'!$I$13)*(1-EXP(-D299/'Final Temp'!I$9))),C299)</f>
        <v>135.40767115107212</v>
      </c>
      <c r="F299" s="66">
        <f>IF(D299=0,E299,'Final Temp'!$I$13)</f>
        <v>75</v>
      </c>
      <c r="G299" s="66">
        <f t="shared" si="22"/>
        <v>135.40767115107212</v>
      </c>
      <c r="H299" s="66">
        <f>'Final Temp'!D$13+(('Final Temp'!I$17-'Final Temp'!D$13)*(1-EXP(-B299/'Final Temp'!I$9)))</f>
        <v>137.58868995731834</v>
      </c>
      <c r="I299" s="66">
        <f>IF('Final Temp'!$D$17&gt;='Final Temp'!$I$13,Calcs!H299,"")</f>
        <v>137.58868995731834</v>
      </c>
      <c r="L299" s="65">
        <f t="shared" si="19"/>
        <v>298</v>
      </c>
      <c r="M299" s="66">
        <f>'Final Temp'!$D$13+(('Final Temp'!$D$17-'Final Temp'!$D$13)*(1-EXP(-L299/'Final Temp'!$D$9)))</f>
        <v>96.29806378015391</v>
      </c>
      <c r="N299" s="65">
        <f>IF(M299&gt;'Final Temp'!$I$13,N298+K$2,0)</f>
        <v>143</v>
      </c>
      <c r="O299" s="66">
        <f>IF(N299&gt;0,'Final Temp'!$I$13+(('Final Temp'!$I$17-'Final Temp'!$I$13)*(1-EXP(-N299/'Final Temp'!$I$9))),M299)</f>
        <v>115.92120170891442</v>
      </c>
      <c r="P299" s="66">
        <f>IF(N299=0,O299,'Final Temp'!$I$13)</f>
        <v>75</v>
      </c>
      <c r="Q299" s="66">
        <f t="shared" si="20"/>
        <v>115.92120170891442</v>
      </c>
      <c r="R299" s="66">
        <f>'Final Temp'!$D$13+(('Final Temp'!$I$17-'Final Temp'!$D$13)*(1-EXP(-L299/'Final Temp'!$I$9)))</f>
        <v>127.37440956061818</v>
      </c>
      <c r="S299" s="66">
        <f>IF('Final Temp'!$D$17&gt;='Final Temp'!$I$13,Calcs!R299,"")</f>
        <v>127.37440956061818</v>
      </c>
    </row>
    <row r="300" spans="2:19" x14ac:dyDescent="0.25">
      <c r="B300" s="65">
        <f t="shared" si="21"/>
        <v>538.20000000000164</v>
      </c>
      <c r="C300" s="66">
        <f>'Final Temp'!$D$13+(('Final Temp'!$D$17-'Final Temp'!$D$13)*(1-EXP(-B300/'Final Temp'!$D$9)))</f>
        <v>117.57513952694657</v>
      </c>
      <c r="D300" s="65">
        <f>IF(C300&gt;'Final Temp'!$I$13,D299+A$2,0)</f>
        <v>383.40000000000146</v>
      </c>
      <c r="E300" s="66">
        <f>IF(D300&gt;0,'Final Temp'!$I$13+(('Final Temp'!I$17-'Final Temp'!$I$13)*(1-EXP(-D300/'Final Temp'!I$9))),C300)</f>
        <v>135.46471797623121</v>
      </c>
      <c r="F300" s="66">
        <f>IF(D300=0,E300,'Final Temp'!$I$13)</f>
        <v>75</v>
      </c>
      <c r="G300" s="66">
        <f t="shared" si="22"/>
        <v>135.46471797623121</v>
      </c>
      <c r="H300" s="66">
        <f>'Final Temp'!D$13+(('Final Temp'!I$17-'Final Temp'!D$13)*(1-EXP(-B300/'Final Temp'!I$9)))</f>
        <v>137.61864373173964</v>
      </c>
      <c r="I300" s="66">
        <f>IF('Final Temp'!$D$17&gt;='Final Temp'!$I$13,Calcs!H300,"")</f>
        <v>137.61864373173964</v>
      </c>
      <c r="L300" s="65">
        <f t="shared" si="19"/>
        <v>299</v>
      </c>
      <c r="M300" s="66">
        <f>'Final Temp'!$D$13+(('Final Temp'!$D$17-'Final Temp'!$D$13)*(1-EXP(-L300/'Final Temp'!$D$9)))</f>
        <v>96.419289600287954</v>
      </c>
      <c r="N300" s="65">
        <f>IF(M300&gt;'Final Temp'!$I$13,N299+K$2,0)</f>
        <v>144</v>
      </c>
      <c r="O300" s="66">
        <f>IF(N300&gt;0,'Final Temp'!$I$13+(('Final Temp'!$I$17-'Final Temp'!$I$13)*(1-EXP(-N300/'Final Temp'!$I$9))),M300)</f>
        <v>116.08783632385625</v>
      </c>
      <c r="P300" s="66">
        <f>IF(N300=0,O300,'Final Temp'!$I$13)</f>
        <v>75</v>
      </c>
      <c r="Q300" s="66">
        <f t="shared" si="20"/>
        <v>116.08783632385625</v>
      </c>
      <c r="R300" s="66">
        <f>'Final Temp'!$D$13+(('Final Temp'!$I$17-'Final Temp'!$D$13)*(1-EXP(-L300/'Final Temp'!$I$9)))</f>
        <v>127.46178353899727</v>
      </c>
      <c r="S300" s="66">
        <f>IF('Final Temp'!$D$17&gt;='Final Temp'!$I$13,Calcs!R300,"")</f>
        <v>127.46178353899727</v>
      </c>
    </row>
    <row r="301" spans="2:19" x14ac:dyDescent="0.25">
      <c r="B301" s="65">
        <f t="shared" si="21"/>
        <v>540.00000000000159</v>
      </c>
      <c r="C301" s="66">
        <f>'Final Temp'!$D$13+(('Final Temp'!$D$17-'Final Temp'!$D$13)*(1-EXP(-B301/'Final Temp'!$D$9)))</f>
        <v>117.68698398515713</v>
      </c>
      <c r="D301" s="65">
        <f>IF(C301&gt;'Final Temp'!$I$13,D300+A$2,0)</f>
        <v>385.20000000000147</v>
      </c>
      <c r="E301" s="66">
        <f>IF(D301&gt;0,'Final Temp'!$I$13+(('Final Temp'!I$17-'Final Temp'!$I$13)*(1-EXP(-D301/'Final Temp'!I$9))),C301)</f>
        <v>135.52105615434698</v>
      </c>
      <c r="F301" s="66">
        <f>IF(D301=0,E301,'Final Temp'!$I$13)</f>
        <v>75</v>
      </c>
      <c r="G301" s="66">
        <f t="shared" si="22"/>
        <v>135.52105615434698</v>
      </c>
      <c r="H301" s="66">
        <f>'Final Temp'!D$13+(('Final Temp'!I$17-'Final Temp'!D$13)*(1-EXP(-B301/'Final Temp'!I$9)))</f>
        <v>137.64822541439912</v>
      </c>
      <c r="I301" s="66">
        <f>IF('Final Temp'!$D$17&gt;='Final Temp'!$I$13,Calcs!H301,"")</f>
        <v>137.64822541439912</v>
      </c>
      <c r="L301" s="65">
        <f t="shared" si="19"/>
        <v>300</v>
      </c>
      <c r="M301" s="66">
        <f>'Final Temp'!$D$13+(('Final Temp'!$D$17-'Final Temp'!$D$13)*(1-EXP(-L301/'Final Temp'!$D$9)))</f>
        <v>96.540179149292186</v>
      </c>
      <c r="N301" s="65">
        <f>IF(M301&gt;'Final Temp'!$I$13,N300+K$2,0)</f>
        <v>145</v>
      </c>
      <c r="O301" s="66">
        <f>IF(N301&gt;0,'Final Temp'!$I$13+(('Final Temp'!$I$17-'Final Temp'!$I$13)*(1-EXP(-N301/'Final Temp'!$I$9))),M301)</f>
        <v>116.25331776269016</v>
      </c>
      <c r="P301" s="66">
        <f>IF(N301=0,O301,'Final Temp'!$I$13)</f>
        <v>75</v>
      </c>
      <c r="Q301" s="66">
        <f t="shared" si="20"/>
        <v>116.25331776269016</v>
      </c>
      <c r="R301" s="66">
        <f>'Final Temp'!$D$13+(('Final Temp'!$I$17-'Final Temp'!$D$13)*(1-EXP(-L301/'Final Temp'!$I$9)))</f>
        <v>127.5485528555877</v>
      </c>
      <c r="S301" s="66">
        <f>IF('Final Temp'!$D$17&gt;='Final Temp'!$I$13,Calcs!R301,"")</f>
        <v>127.5485528555877</v>
      </c>
    </row>
    <row r="302" spans="2:19" x14ac:dyDescent="0.25">
      <c r="B302" s="65">
        <f t="shared" si="21"/>
        <v>541.80000000000155</v>
      </c>
      <c r="C302" s="66">
        <f>'Final Temp'!$D$13+(('Final Temp'!$D$17-'Final Temp'!$D$13)*(1-EXP(-B302/'Final Temp'!$D$9)))</f>
        <v>117.79827061680515</v>
      </c>
      <c r="D302" s="65">
        <f>IF(C302&gt;'Final Temp'!$I$13,D301+A$2,0)</f>
        <v>387.00000000000148</v>
      </c>
      <c r="E302" s="66">
        <f>IF(D302&gt;0,'Final Temp'!$I$13+(('Final Temp'!I$17-'Final Temp'!$I$13)*(1-EXP(-D302/'Final Temp'!I$9))),C302)</f>
        <v>135.57669448837439</v>
      </c>
      <c r="F302" s="66">
        <f>IF(D302=0,E302,'Final Temp'!$I$13)</f>
        <v>75</v>
      </c>
      <c r="G302" s="66">
        <f t="shared" si="22"/>
        <v>135.57669448837439</v>
      </c>
      <c r="H302" s="66">
        <f>'Final Temp'!D$13+(('Final Temp'!I$17-'Final Temp'!D$13)*(1-EXP(-B302/'Final Temp'!I$9)))</f>
        <v>137.67743962749486</v>
      </c>
      <c r="I302" s="66">
        <f>IF('Final Temp'!$D$17&gt;='Final Temp'!$I$13,Calcs!H302,"")</f>
        <v>137.67743962749486</v>
      </c>
      <c r="L302" s="65">
        <f t="shared" si="19"/>
        <v>301</v>
      </c>
      <c r="M302" s="66">
        <f>'Final Temp'!$D$13+(('Final Temp'!$D$17-'Final Temp'!$D$13)*(1-EXP(-L302/'Final Temp'!$D$9)))</f>
        <v>96.660733359956936</v>
      </c>
      <c r="N302" s="65">
        <f>IF(M302&gt;'Final Temp'!$I$13,N301+K$2,0)</f>
        <v>146</v>
      </c>
      <c r="O302" s="66">
        <f>IF(N302&gt;0,'Final Temp'!$I$13+(('Final Temp'!$I$17-'Final Temp'!$I$13)*(1-EXP(-N302/'Final Temp'!$I$9))),M302)</f>
        <v>116.41765400584165</v>
      </c>
      <c r="P302" s="66">
        <f>IF(N302=0,O302,'Final Temp'!$I$13)</f>
        <v>75</v>
      </c>
      <c r="Q302" s="66">
        <f t="shared" si="20"/>
        <v>116.41765400584165</v>
      </c>
      <c r="R302" s="66">
        <f>'Final Temp'!$D$13+(('Final Temp'!$I$17-'Final Temp'!$D$13)*(1-EXP(-L302/'Final Temp'!$I$9)))</f>
        <v>127.63472169488338</v>
      </c>
      <c r="S302" s="66">
        <f>IF('Final Temp'!$D$17&gt;='Final Temp'!$I$13,Calcs!R302,"")</f>
        <v>127.63472169488338</v>
      </c>
    </row>
    <row r="303" spans="2:19" x14ac:dyDescent="0.25">
      <c r="B303" s="65">
        <f t="shared" si="21"/>
        <v>543.6000000000015</v>
      </c>
      <c r="C303" s="66">
        <f>'Final Temp'!$D$13+(('Final Temp'!$D$17-'Final Temp'!$D$13)*(1-EXP(-B303/'Final Temp'!$D$9)))</f>
        <v>117.90900220406228</v>
      </c>
      <c r="D303" s="65">
        <f>IF(C303&gt;'Final Temp'!$I$13,D302+A$2,0)</f>
        <v>388.80000000000149</v>
      </c>
      <c r="E303" s="66">
        <f>IF(D303&gt;0,'Final Temp'!$I$13+(('Final Temp'!I$17-'Final Temp'!$I$13)*(1-EXP(-D303/'Final Temp'!I$9))),C303)</f>
        <v>135.63164167191633</v>
      </c>
      <c r="F303" s="66">
        <f>IF(D303=0,E303,'Final Temp'!$I$13)</f>
        <v>75</v>
      </c>
      <c r="G303" s="66">
        <f t="shared" si="22"/>
        <v>135.63164167191633</v>
      </c>
      <c r="H303" s="66">
        <f>'Final Temp'!D$13+(('Final Temp'!I$17-'Final Temp'!D$13)*(1-EXP(-B303/'Final Temp'!I$9)))</f>
        <v>137.70629093580715</v>
      </c>
      <c r="I303" s="66">
        <f>IF('Final Temp'!$D$17&gt;='Final Temp'!$I$13,Calcs!H303,"")</f>
        <v>137.70629093580715</v>
      </c>
      <c r="L303" s="65">
        <f t="shared" si="19"/>
        <v>302</v>
      </c>
      <c r="M303" s="66">
        <f>'Final Temp'!$D$13+(('Final Temp'!$D$17-'Final Temp'!$D$13)*(1-EXP(-L303/'Final Temp'!$D$9)))</f>
        <v>96.780953162485062</v>
      </c>
      <c r="N303" s="65">
        <f>IF(M303&gt;'Final Temp'!$I$13,N302+K$2,0)</f>
        <v>147</v>
      </c>
      <c r="O303" s="66">
        <f>IF(N303&gt;0,'Final Temp'!$I$13+(('Final Temp'!$I$17-'Final Temp'!$I$13)*(1-EXP(-N303/'Final Temp'!$I$9))),M303)</f>
        <v>116.58085297850869</v>
      </c>
      <c r="P303" s="66">
        <f>IF(N303=0,O303,'Final Temp'!$I$13)</f>
        <v>75</v>
      </c>
      <c r="Q303" s="66">
        <f t="shared" si="20"/>
        <v>116.58085297850869</v>
      </c>
      <c r="R303" s="66">
        <f>'Final Temp'!$D$13+(('Final Temp'!$I$17-'Final Temp'!$D$13)*(1-EXP(-L303/'Final Temp'!$I$9)))</f>
        <v>127.72029421241989</v>
      </c>
      <c r="S303" s="66">
        <f>IF('Final Temp'!$D$17&gt;='Final Temp'!$I$13,Calcs!R303,"")</f>
        <v>127.72029421241989</v>
      </c>
    </row>
    <row r="304" spans="2:19" x14ac:dyDescent="0.25">
      <c r="B304" s="65">
        <f t="shared" si="21"/>
        <v>545.40000000000146</v>
      </c>
      <c r="C304" s="66">
        <f>'Final Temp'!$D$13+(('Final Temp'!$D$17-'Final Temp'!$D$13)*(1-EXP(-B304/'Final Temp'!$D$9)))</f>
        <v>118.01918151522392</v>
      </c>
      <c r="D304" s="65">
        <f>IF(C304&gt;'Final Temp'!$I$13,D303+A$2,0)</f>
        <v>390.6000000000015</v>
      </c>
      <c r="E304" s="66">
        <f>IF(D304&gt;0,'Final Temp'!$I$13+(('Final Temp'!I$17-'Final Temp'!$I$13)*(1-EXP(-D304/'Final Temp'!I$9))),C304)</f>
        <v>135.68590629058198</v>
      </c>
      <c r="F304" s="66">
        <f>IF(D304=0,E304,'Final Temp'!$I$13)</f>
        <v>75</v>
      </c>
      <c r="G304" s="66">
        <f t="shared" si="22"/>
        <v>135.68590629058198</v>
      </c>
      <c r="H304" s="66">
        <f>'Final Temp'!D$13+(('Final Temp'!I$17-'Final Temp'!D$13)*(1-EXP(-B304/'Final Temp'!I$9)))</f>
        <v>137.73478384741151</v>
      </c>
      <c r="I304" s="66">
        <f>IF('Final Temp'!$D$17&gt;='Final Temp'!$I$13,Calcs!H304,"")</f>
        <v>137.73478384741151</v>
      </c>
      <c r="L304" s="65">
        <f t="shared" si="19"/>
        <v>303</v>
      </c>
      <c r="M304" s="66">
        <f>'Final Temp'!$D$13+(('Final Temp'!$D$17-'Final Temp'!$D$13)*(1-EXP(-L304/'Final Temp'!$D$9)))</f>
        <v>96.900839484499073</v>
      </c>
      <c r="N304" s="65">
        <f>IF(M304&gt;'Final Temp'!$I$13,N303+K$2,0)</f>
        <v>148</v>
      </c>
      <c r="O304" s="66">
        <f>IF(N304&gt;0,'Final Temp'!$I$13+(('Final Temp'!$I$17-'Final Temp'!$I$13)*(1-EXP(-N304/'Final Temp'!$I$9))),M304)</f>
        <v>116.74292255104368</v>
      </c>
      <c r="P304" s="66">
        <f>IF(N304=0,O304,'Final Temp'!$I$13)</f>
        <v>75</v>
      </c>
      <c r="Q304" s="66">
        <f t="shared" si="20"/>
        <v>116.74292255104368</v>
      </c>
      <c r="R304" s="66">
        <f>'Final Temp'!$D$13+(('Final Temp'!$I$17-'Final Temp'!$D$13)*(1-EXP(-L304/'Final Temp'!$I$9)))</f>
        <v>127.80527453497484</v>
      </c>
      <c r="S304" s="66">
        <f>IF('Final Temp'!$D$17&gt;='Final Temp'!$I$13,Calcs!R304,"")</f>
        <v>127.80527453497484</v>
      </c>
    </row>
    <row r="305" spans="2:19" x14ac:dyDescent="0.25">
      <c r="B305" s="65">
        <f t="shared" si="21"/>
        <v>547.20000000000141</v>
      </c>
      <c r="C305" s="66">
        <f>'Final Temp'!$D$13+(('Final Temp'!$D$17-'Final Temp'!$D$13)*(1-EXP(-B305/'Final Temp'!$D$9)))</f>
        <v>118.12881130477861</v>
      </c>
      <c r="D305" s="65">
        <f>IF(C305&gt;'Final Temp'!$I$13,D304+A$2,0)</f>
        <v>392.40000000000151</v>
      </c>
      <c r="E305" s="66">
        <f>IF(D305&gt;0,'Final Temp'!$I$13+(('Final Temp'!I$17-'Final Temp'!$I$13)*(1-EXP(-D305/'Final Temp'!I$9))),C305)</f>
        <v>135.73949682332847</v>
      </c>
      <c r="F305" s="66">
        <f>IF(D305=0,E305,'Final Temp'!$I$13)</f>
        <v>75</v>
      </c>
      <c r="G305" s="66">
        <f t="shared" si="22"/>
        <v>135.73949682332847</v>
      </c>
      <c r="H305" s="66">
        <f>'Final Temp'!D$13+(('Final Temp'!I$17-'Final Temp'!D$13)*(1-EXP(-B305/'Final Temp'!I$9)))</f>
        <v>137.76292281438344</v>
      </c>
      <c r="I305" s="66">
        <f>IF('Final Temp'!$D$17&gt;='Final Temp'!$I$13,Calcs!H305,"")</f>
        <v>137.76292281438344</v>
      </c>
      <c r="L305" s="65">
        <f t="shared" si="19"/>
        <v>304</v>
      </c>
      <c r="M305" s="66">
        <f>'Final Temp'!$D$13+(('Final Temp'!$D$17-'Final Temp'!$D$13)*(1-EXP(-L305/'Final Temp'!$D$9)))</f>
        <v>97.020393251048375</v>
      </c>
      <c r="N305" s="65">
        <f>IF(M305&gt;'Final Temp'!$I$13,N304+K$2,0)</f>
        <v>149</v>
      </c>
      <c r="O305" s="66">
        <f>IF(N305&gt;0,'Final Temp'!$I$13+(('Final Temp'!$I$17-'Final Temp'!$I$13)*(1-EXP(-N305/'Final Temp'!$I$9))),M305)</f>
        <v>116.90387053933318</v>
      </c>
      <c r="P305" s="66">
        <f>IF(N305=0,O305,'Final Temp'!$I$13)</f>
        <v>75</v>
      </c>
      <c r="Q305" s="66">
        <f t="shared" si="20"/>
        <v>116.90387053933318</v>
      </c>
      <c r="R305" s="66">
        <f>'Final Temp'!$D$13+(('Final Temp'!$I$17-'Final Temp'!$D$13)*(1-EXP(-L305/'Final Temp'!$I$9)))</f>
        <v>127.88966676076703</v>
      </c>
      <c r="S305" s="66">
        <f>IF('Final Temp'!$D$17&gt;='Final Temp'!$I$13,Calcs!R305,"")</f>
        <v>127.88966676076703</v>
      </c>
    </row>
    <row r="306" spans="2:19" x14ac:dyDescent="0.25">
      <c r="B306" s="65">
        <f t="shared" si="21"/>
        <v>549.00000000000136</v>
      </c>
      <c r="C306" s="66">
        <f>'Final Temp'!$D$13+(('Final Temp'!$D$17-'Final Temp'!$D$13)*(1-EXP(-B306/'Final Temp'!$D$9)))</f>
        <v>118.23789431347679</v>
      </c>
      <c r="D306" s="65">
        <f>IF(C306&gt;'Final Temp'!$I$13,D305+A$2,0)</f>
        <v>394.20000000000152</v>
      </c>
      <c r="E306" s="66">
        <f>IF(D306&gt;0,'Final Temp'!$I$13+(('Final Temp'!I$17-'Final Temp'!$I$13)*(1-EXP(-D306/'Final Temp'!I$9))),C306)</f>
        <v>135.79242164378553</v>
      </c>
      <c r="F306" s="66">
        <f>IF(D306=0,E306,'Final Temp'!$I$13)</f>
        <v>75</v>
      </c>
      <c r="G306" s="66">
        <f t="shared" si="22"/>
        <v>135.79242164378553</v>
      </c>
      <c r="H306" s="66">
        <f>'Final Temp'!D$13+(('Final Temp'!I$17-'Final Temp'!D$13)*(1-EXP(-B306/'Final Temp'!I$9)))</f>
        <v>137.79071223349376</v>
      </c>
      <c r="I306" s="66">
        <f>IF('Final Temp'!$D$17&gt;='Final Temp'!$I$13,Calcs!H306,"")</f>
        <v>137.79071223349376</v>
      </c>
      <c r="L306" s="65">
        <f t="shared" si="19"/>
        <v>305</v>
      </c>
      <c r="M306" s="66">
        <f>'Final Temp'!$D$13+(('Final Temp'!$D$17-'Final Temp'!$D$13)*(1-EXP(-L306/'Final Temp'!$D$9)))</f>
        <v>97.139615384616306</v>
      </c>
      <c r="N306" s="65">
        <f>IF(M306&gt;'Final Temp'!$I$13,N305+K$2,0)</f>
        <v>150</v>
      </c>
      <c r="O306" s="66">
        <f>IF(N306&gt;0,'Final Temp'!$I$13+(('Final Temp'!$I$17-'Final Temp'!$I$13)*(1-EXP(-N306/'Final Temp'!$I$9))),M306)</f>
        <v>117.06370470517481</v>
      </c>
      <c r="P306" s="66">
        <f>IF(N306=0,O306,'Final Temp'!$I$13)</f>
        <v>75</v>
      </c>
      <c r="Q306" s="66">
        <f t="shared" si="20"/>
        <v>117.06370470517481</v>
      </c>
      <c r="R306" s="66">
        <f>'Final Temp'!$D$13+(('Final Temp'!$I$17-'Final Temp'!$D$13)*(1-EXP(-L306/'Final Temp'!$I$9)))</f>
        <v>127.97347495965391</v>
      </c>
      <c r="S306" s="66">
        <f>IF('Final Temp'!$D$17&gt;='Final Temp'!$I$13,Calcs!R306,"")</f>
        <v>127.97347495965391</v>
      </c>
    </row>
    <row r="307" spans="2:19" x14ac:dyDescent="0.25">
      <c r="B307" s="65">
        <f t="shared" si="21"/>
        <v>550.80000000000132</v>
      </c>
      <c r="C307" s="66">
        <f>'Final Temp'!$D$13+(('Final Temp'!$D$17-'Final Temp'!$D$13)*(1-EXP(-B307/'Final Temp'!$D$9)))</f>
        <v>118.34643326839938</v>
      </c>
      <c r="D307" s="65">
        <f>IF(C307&gt;'Final Temp'!$I$13,D306+A$2,0)</f>
        <v>396.00000000000153</v>
      </c>
      <c r="E307" s="66">
        <f>IF(D307&gt;0,'Final Temp'!$I$13+(('Final Temp'!I$17-'Final Temp'!$I$13)*(1-EXP(-D307/'Final Temp'!I$9))),C307)</f>
        <v>135.84468902156405</v>
      </c>
      <c r="F307" s="66">
        <f>IF(D307=0,E307,'Final Temp'!$I$13)</f>
        <v>75</v>
      </c>
      <c r="G307" s="66">
        <f t="shared" si="22"/>
        <v>135.84468902156405</v>
      </c>
      <c r="H307" s="66">
        <f>'Final Temp'!D$13+(('Final Temp'!I$17-'Final Temp'!D$13)*(1-EXP(-B307/'Final Temp'!I$9)))</f>
        <v>137.81815644689573</v>
      </c>
      <c r="I307" s="66">
        <f>IF('Final Temp'!$D$17&gt;='Final Temp'!$I$13,Calcs!H307,"")</f>
        <v>137.81815644689573</v>
      </c>
      <c r="L307" s="65">
        <f t="shared" si="19"/>
        <v>306</v>
      </c>
      <c r="M307" s="66">
        <f>'Final Temp'!$D$13+(('Final Temp'!$D$17-'Final Temp'!$D$13)*(1-EXP(-L307/'Final Temp'!$D$9)))</f>
        <v>97.258506805127325</v>
      </c>
      <c r="N307" s="65">
        <f>IF(M307&gt;'Final Temp'!$I$13,N306+K$2,0)</f>
        <v>151</v>
      </c>
      <c r="O307" s="66">
        <f>IF(N307&gt;0,'Final Temp'!$I$13+(('Final Temp'!$I$17-'Final Temp'!$I$13)*(1-EXP(-N307/'Final Temp'!$I$9))),M307)</f>
        <v>117.22243275665156</v>
      </c>
      <c r="P307" s="66">
        <f>IF(N307=0,O307,'Final Temp'!$I$13)</f>
        <v>75</v>
      </c>
      <c r="Q307" s="66">
        <f t="shared" si="20"/>
        <v>117.22243275665156</v>
      </c>
      <c r="R307" s="66">
        <f>'Final Temp'!$D$13+(('Final Temp'!$I$17-'Final Temp'!$D$13)*(1-EXP(-L307/'Final Temp'!$I$9)))</f>
        <v>128.05670317332803</v>
      </c>
      <c r="S307" s="66">
        <f>IF('Final Temp'!$D$17&gt;='Final Temp'!$I$13,Calcs!R307,"")</f>
        <v>128.05670317332803</v>
      </c>
    </row>
    <row r="308" spans="2:19" x14ac:dyDescent="0.25">
      <c r="B308" s="65">
        <f t="shared" si="21"/>
        <v>552.60000000000127</v>
      </c>
      <c r="C308" s="66">
        <f>'Final Temp'!$D$13+(('Final Temp'!$D$17-'Final Temp'!$D$13)*(1-EXP(-B308/'Final Temp'!$D$9)))</f>
        <v>118.45443088302588</v>
      </c>
      <c r="D308" s="65">
        <f>IF(C308&gt;'Final Temp'!$I$13,D307+A$2,0)</f>
        <v>397.80000000000155</v>
      </c>
      <c r="E308" s="66">
        <f>IF(D308&gt;0,'Final Temp'!$I$13+(('Final Temp'!I$17-'Final Temp'!$I$13)*(1-EXP(-D308/'Final Temp'!I$9))),C308)</f>
        <v>135.89630712354816</v>
      </c>
      <c r="F308" s="66">
        <f>IF(D308=0,E308,'Final Temp'!$I$13)</f>
        <v>75</v>
      </c>
      <c r="G308" s="66">
        <f t="shared" si="22"/>
        <v>135.89630712354816</v>
      </c>
      <c r="H308" s="66">
        <f>'Final Temp'!D$13+(('Final Temp'!I$17-'Final Temp'!D$13)*(1-EXP(-B308/'Final Temp'!I$9)))</f>
        <v>137.84525974280353</v>
      </c>
      <c r="I308" s="66">
        <f>IF('Final Temp'!$D$17&gt;='Final Temp'!$I$13,Calcs!H308,"")</f>
        <v>137.84525974280353</v>
      </c>
      <c r="L308" s="65">
        <f t="shared" si="19"/>
        <v>307</v>
      </c>
      <c r="M308" s="66">
        <f>'Final Temp'!$D$13+(('Final Temp'!$D$17-'Final Temp'!$D$13)*(1-EXP(-L308/'Final Temp'!$D$9)))</f>
        <v>97.377068429954107</v>
      </c>
      <c r="N308" s="65">
        <f>IF(M308&gt;'Final Temp'!$I$13,N307+K$2,0)</f>
        <v>152</v>
      </c>
      <c r="O308" s="66">
        <f>IF(N308&gt;0,'Final Temp'!$I$13+(('Final Temp'!$I$17-'Final Temp'!$I$13)*(1-EXP(-N308/'Final Temp'!$I$9))),M308)</f>
        <v>117.3800623485034</v>
      </c>
      <c r="P308" s="66">
        <f>IF(N308=0,O308,'Final Temp'!$I$13)</f>
        <v>75</v>
      </c>
      <c r="Q308" s="66">
        <f t="shared" si="20"/>
        <v>117.3800623485034</v>
      </c>
      <c r="R308" s="66">
        <f>'Final Temp'!$D$13+(('Final Temp'!$I$17-'Final Temp'!$D$13)*(1-EXP(-L308/'Final Temp'!$I$9)))</f>
        <v>128.13935541551177</v>
      </c>
      <c r="S308" s="66">
        <f>IF('Final Temp'!$D$17&gt;='Final Temp'!$I$13,Calcs!R308,"")</f>
        <v>128.13935541551177</v>
      </c>
    </row>
    <row r="309" spans="2:19" x14ac:dyDescent="0.25">
      <c r="B309" s="65">
        <f t="shared" si="21"/>
        <v>554.40000000000123</v>
      </c>
      <c r="C309" s="66">
        <f>'Final Temp'!$D$13+(('Final Temp'!$D$17-'Final Temp'!$D$13)*(1-EXP(-B309/'Final Temp'!$D$9)))</f>
        <v>118.56188985730228</v>
      </c>
      <c r="D309" s="65">
        <f>IF(C309&gt;'Final Temp'!$I$13,D308+A$2,0)</f>
        <v>399.60000000000156</v>
      </c>
      <c r="E309" s="66">
        <f>IF(D309&gt;0,'Final Temp'!$I$13+(('Final Temp'!I$17-'Final Temp'!$I$13)*(1-EXP(-D309/'Final Temp'!I$9))),C309)</f>
        <v>135.94728401517128</v>
      </c>
      <c r="F309" s="66">
        <f>IF(D309=0,E309,'Final Temp'!$I$13)</f>
        <v>75</v>
      </c>
      <c r="G309" s="66">
        <f t="shared" si="22"/>
        <v>135.94728401517128</v>
      </c>
      <c r="H309" s="66">
        <f>'Final Temp'!D$13+(('Final Temp'!I$17-'Final Temp'!D$13)*(1-EXP(-B309/'Final Temp'!I$9)))</f>
        <v>137.87202635616228</v>
      </c>
      <c r="I309" s="66">
        <f>IF('Final Temp'!$D$17&gt;='Final Temp'!$I$13,Calcs!H309,"")</f>
        <v>137.87202635616228</v>
      </c>
      <c r="L309" s="65">
        <f t="shared" si="19"/>
        <v>308</v>
      </c>
      <c r="M309" s="66">
        <f>'Final Temp'!$D$13+(('Final Temp'!$D$17-'Final Temp'!$D$13)*(1-EXP(-L309/'Final Temp'!$D$9)))</f>
        <v>97.495301173924588</v>
      </c>
      <c r="N309" s="65">
        <f>IF(M309&gt;'Final Temp'!$I$13,N308+K$2,0)</f>
        <v>153</v>
      </c>
      <c r="O309" s="66">
        <f>IF(N309&gt;0,'Final Temp'!$I$13+(('Final Temp'!$I$17-'Final Temp'!$I$13)*(1-EXP(-N309/'Final Temp'!$I$9))),M309)</f>
        <v>117.53660108249665</v>
      </c>
      <c r="P309" s="66">
        <f>IF(N309=0,O309,'Final Temp'!$I$13)</f>
        <v>75</v>
      </c>
      <c r="Q309" s="66">
        <f t="shared" si="20"/>
        <v>117.53660108249665</v>
      </c>
      <c r="R309" s="66">
        <f>'Final Temp'!$D$13+(('Final Temp'!$I$17-'Final Temp'!$D$13)*(1-EXP(-L309/'Final Temp'!$I$9)))</f>
        <v>128.22143567215107</v>
      </c>
      <c r="S309" s="66">
        <f>IF('Final Temp'!$D$17&gt;='Final Temp'!$I$13,Calcs!R309,"")</f>
        <v>128.22143567215107</v>
      </c>
    </row>
    <row r="310" spans="2:19" x14ac:dyDescent="0.25">
      <c r="B310" s="65">
        <f t="shared" si="21"/>
        <v>556.20000000000118</v>
      </c>
      <c r="C310" s="66">
        <f>'Final Temp'!$D$13+(('Final Temp'!$D$17-'Final Temp'!$D$13)*(1-EXP(-B310/'Final Temp'!$D$9)))</f>
        <v>118.66881287770855</v>
      </c>
      <c r="D310" s="65">
        <f>IF(C310&gt;'Final Temp'!$I$13,D309+A$2,0)</f>
        <v>401.40000000000157</v>
      </c>
      <c r="E310" s="66">
        <f>IF(D310&gt;0,'Final Temp'!$I$13+(('Final Temp'!I$17-'Final Temp'!$I$13)*(1-EXP(-D310/'Final Temp'!I$9))),C310)</f>
        <v>135.99762766167646</v>
      </c>
      <c r="F310" s="66">
        <f>IF(D310=0,E310,'Final Temp'!$I$13)</f>
        <v>75</v>
      </c>
      <c r="G310" s="66">
        <f t="shared" si="22"/>
        <v>135.99762766167646</v>
      </c>
      <c r="H310" s="66">
        <f>'Final Temp'!D$13+(('Final Temp'!I$17-'Final Temp'!D$13)*(1-EXP(-B310/'Final Temp'!I$9)))</f>
        <v>137.89846046930981</v>
      </c>
      <c r="I310" s="66">
        <f>IF('Final Temp'!$D$17&gt;='Final Temp'!$I$13,Calcs!H310,"")</f>
        <v>137.89846046930981</v>
      </c>
      <c r="L310" s="65">
        <f t="shared" si="19"/>
        <v>309</v>
      </c>
      <c r="M310" s="66">
        <f>'Final Temp'!$D$13+(('Final Temp'!$D$17-'Final Temp'!$D$13)*(1-EXP(-L310/'Final Temp'!$D$9)))</f>
        <v>97.613205949329057</v>
      </c>
      <c r="N310" s="65">
        <f>IF(M310&gt;'Final Temp'!$I$13,N309+K$2,0)</f>
        <v>154</v>
      </c>
      <c r="O310" s="66">
        <f>IF(N310&gt;0,'Final Temp'!$I$13+(('Final Temp'!$I$17-'Final Temp'!$I$13)*(1-EXP(-N310/'Final Temp'!$I$9))),M310)</f>
        <v>117.6920565077904</v>
      </c>
      <c r="P310" s="66">
        <f>IF(N310=0,O310,'Final Temp'!$I$13)</f>
        <v>75</v>
      </c>
      <c r="Q310" s="66">
        <f t="shared" si="20"/>
        <v>117.6920565077904</v>
      </c>
      <c r="R310" s="66">
        <f>'Final Temp'!$D$13+(('Final Temp'!$I$17-'Final Temp'!$D$13)*(1-EXP(-L310/'Final Temp'!$I$9)))</f>
        <v>128.30294790160752</v>
      </c>
      <c r="S310" s="66">
        <f>IF('Final Temp'!$D$17&gt;='Final Temp'!$I$13,Calcs!R310,"")</f>
        <v>128.30294790160752</v>
      </c>
    </row>
    <row r="311" spans="2:19" x14ac:dyDescent="0.25">
      <c r="B311" s="65">
        <f t="shared" si="21"/>
        <v>558.00000000000114</v>
      </c>
      <c r="C311" s="66">
        <f>'Final Temp'!$D$13+(('Final Temp'!$D$17-'Final Temp'!$D$13)*(1-EXP(-B311/'Final Temp'!$D$9)))</f>
        <v>118.77520261732576</v>
      </c>
      <c r="D311" s="65">
        <f>IF(C311&gt;'Final Temp'!$I$13,D310+A$2,0)</f>
        <v>403.20000000000158</v>
      </c>
      <c r="E311" s="66">
        <f>IF(D311&gt;0,'Final Temp'!$I$13+(('Final Temp'!I$17-'Final Temp'!$I$13)*(1-EXP(-D311/'Final Temp'!I$9))),C311)</f>
        <v>136.04734592936089</v>
      </c>
      <c r="F311" s="66">
        <f>IF(D311=0,E311,'Final Temp'!$I$13)</f>
        <v>75</v>
      </c>
      <c r="G311" s="66">
        <f t="shared" si="22"/>
        <v>136.04734592936089</v>
      </c>
      <c r="H311" s="66">
        <f>'Final Temp'!D$13+(('Final Temp'!I$17-'Final Temp'!D$13)*(1-EXP(-B311/'Final Temp'!I$9)))</f>
        <v>137.92456621263005</v>
      </c>
      <c r="I311" s="66">
        <f>IF('Final Temp'!$D$17&gt;='Final Temp'!$I$13,Calcs!H311,"")</f>
        <v>137.92456621263005</v>
      </c>
      <c r="L311" s="65">
        <f t="shared" si="19"/>
        <v>310</v>
      </c>
      <c r="M311" s="66">
        <f>'Final Temp'!$D$13+(('Final Temp'!$D$17-'Final Temp'!$D$13)*(1-EXP(-L311/'Final Temp'!$D$9)))</f>
        <v>97.730783665927135</v>
      </c>
      <c r="N311" s="65">
        <f>IF(M311&gt;'Final Temp'!$I$13,N310+K$2,0)</f>
        <v>155</v>
      </c>
      <c r="O311" s="66">
        <f>IF(N311&gt;0,'Final Temp'!$I$13+(('Final Temp'!$I$17-'Final Temp'!$I$13)*(1-EXP(-N311/'Final Temp'!$I$9))),M311)</f>
        <v>117.84643612130061</v>
      </c>
      <c r="P311" s="66">
        <f>IF(N311=0,O311,'Final Temp'!$I$13)</f>
        <v>75</v>
      </c>
      <c r="Q311" s="66">
        <f t="shared" si="20"/>
        <v>117.84643612130061</v>
      </c>
      <c r="R311" s="66">
        <f>'Final Temp'!$D$13+(('Final Temp'!$I$17-'Final Temp'!$D$13)*(1-EXP(-L311/'Final Temp'!$I$9)))</f>
        <v>128.38389603484939</v>
      </c>
      <c r="S311" s="66">
        <f>IF('Final Temp'!$D$17&gt;='Final Temp'!$I$13,Calcs!R311,"")</f>
        <v>128.38389603484939</v>
      </c>
    </row>
    <row r="312" spans="2:19" x14ac:dyDescent="0.25">
      <c r="B312" s="65">
        <f t="shared" si="21"/>
        <v>559.80000000000109</v>
      </c>
      <c r="C312" s="66">
        <f>'Final Temp'!$D$13+(('Final Temp'!$D$17-'Final Temp'!$D$13)*(1-EXP(-B312/'Final Temp'!$D$9)))</f>
        <v>118.88106173590295</v>
      </c>
      <c r="D312" s="65">
        <f>IF(C312&gt;'Final Temp'!$I$13,D311+A$2,0)</f>
        <v>405.00000000000159</v>
      </c>
      <c r="E312" s="66">
        <f>IF(D312&gt;0,'Final Temp'!$I$13+(('Final Temp'!I$17-'Final Temp'!$I$13)*(1-EXP(-D312/'Final Temp'!I$9))),C312)</f>
        <v>136.09644658680503</v>
      </c>
      <c r="F312" s="66">
        <f>IF(D312=0,E312,'Final Temp'!$I$13)</f>
        <v>75</v>
      </c>
      <c r="G312" s="66">
        <f t="shared" si="22"/>
        <v>136.09644658680503</v>
      </c>
      <c r="H312" s="66">
        <f>'Final Temp'!D$13+(('Final Temp'!I$17-'Final Temp'!D$13)*(1-EXP(-B312/'Final Temp'!I$9)))</f>
        <v>137.95034766519848</v>
      </c>
      <c r="I312" s="66">
        <f>IF('Final Temp'!$D$17&gt;='Final Temp'!$I$13,Calcs!H312,"")</f>
        <v>137.95034766519848</v>
      </c>
      <c r="L312" s="65">
        <f t="shared" si="19"/>
        <v>311</v>
      </c>
      <c r="M312" s="66">
        <f>'Final Temp'!$D$13+(('Final Temp'!$D$17-'Final Temp'!$D$13)*(1-EXP(-L312/'Final Temp'!$D$9)))</f>
        <v>97.84803523095492</v>
      </c>
      <c r="N312" s="65">
        <f>IF(M312&gt;'Final Temp'!$I$13,N311+K$2,0)</f>
        <v>156</v>
      </c>
      <c r="O312" s="66">
        <f>IF(N312&gt;0,'Final Temp'!$I$13+(('Final Temp'!$I$17-'Final Temp'!$I$13)*(1-EXP(-N312/'Final Temp'!$I$9))),M312)</f>
        <v>117.99974736806175</v>
      </c>
      <c r="P312" s="66">
        <f>IF(N312=0,O312,'Final Temp'!$I$13)</f>
        <v>75</v>
      </c>
      <c r="Q312" s="66">
        <f t="shared" si="20"/>
        <v>117.99974736806175</v>
      </c>
      <c r="R312" s="66">
        <f>'Final Temp'!$D$13+(('Final Temp'!$I$17-'Final Temp'!$D$13)*(1-EXP(-L312/'Final Temp'!$I$9)))</f>
        <v>128.464283975641</v>
      </c>
      <c r="S312" s="66">
        <f>IF('Final Temp'!$D$17&gt;='Final Temp'!$I$13,Calcs!R312,"")</f>
        <v>128.464283975641</v>
      </c>
    </row>
    <row r="313" spans="2:19" x14ac:dyDescent="0.25">
      <c r="B313" s="65">
        <f t="shared" si="21"/>
        <v>561.60000000000105</v>
      </c>
      <c r="C313" s="66">
        <f>'Final Temp'!$D$13+(('Final Temp'!$D$17-'Final Temp'!$D$13)*(1-EXP(-B313/'Final Temp'!$D$9)))</f>
        <v>118.9863928799236</v>
      </c>
      <c r="D313" s="65">
        <f>IF(C313&gt;'Final Temp'!$I$13,D312+A$2,0)</f>
        <v>406.8000000000016</v>
      </c>
      <c r="E313" s="66">
        <f>IF(D313&gt;0,'Final Temp'!$I$13+(('Final Temp'!I$17-'Final Temp'!$I$13)*(1-EXP(-D313/'Final Temp'!I$9))),C313)</f>
        <v>136.14493730608652</v>
      </c>
      <c r="F313" s="66">
        <f>IF(D313=0,E313,'Final Temp'!$I$13)</f>
        <v>75</v>
      </c>
      <c r="G313" s="66">
        <f t="shared" si="22"/>
        <v>136.14493730608652</v>
      </c>
      <c r="H313" s="66">
        <f>'Final Temp'!D$13+(('Final Temp'!I$17-'Final Temp'!D$13)*(1-EXP(-B313/'Final Temp'!I$9)))</f>
        <v>137.97580885541959</v>
      </c>
      <c r="I313" s="66">
        <f>IF('Final Temp'!$D$17&gt;='Final Temp'!$I$13,Calcs!H313,"")</f>
        <v>137.97580885541959</v>
      </c>
      <c r="L313" s="65">
        <f t="shared" si="19"/>
        <v>312</v>
      </c>
      <c r="M313" s="66">
        <f>'Final Temp'!$D$13+(('Final Temp'!$D$17-'Final Temp'!$D$13)*(1-EXP(-L313/'Final Temp'!$D$9)))</f>
        <v>97.9649615491318</v>
      </c>
      <c r="N313" s="65">
        <f>IF(M313&gt;'Final Temp'!$I$13,N312+K$2,0)</f>
        <v>157</v>
      </c>
      <c r="O313" s="66">
        <f>IF(N313&gt;0,'Final Temp'!$I$13+(('Final Temp'!$I$17-'Final Temp'!$I$13)*(1-EXP(-N313/'Final Temp'!$I$9))),M313)</f>
        <v>118.15199764158571</v>
      </c>
      <c r="P313" s="66">
        <f>IF(N313=0,O313,'Final Temp'!$I$13)</f>
        <v>75</v>
      </c>
      <c r="Q313" s="66">
        <f t="shared" si="20"/>
        <v>118.15199764158571</v>
      </c>
      <c r="R313" s="66">
        <f>'Final Temp'!$D$13+(('Final Temp'!$I$17-'Final Temp'!$D$13)*(1-EXP(-L313/'Final Temp'!$I$9)))</f>
        <v>128.54411560073123</v>
      </c>
      <c r="S313" s="66">
        <f>IF('Final Temp'!$D$17&gt;='Final Temp'!$I$13,Calcs!R313,"")</f>
        <v>128.54411560073123</v>
      </c>
    </row>
    <row r="314" spans="2:19" x14ac:dyDescent="0.25">
      <c r="B314" s="65">
        <f t="shared" si="21"/>
        <v>563.400000000001</v>
      </c>
      <c r="C314" s="66">
        <f>'Final Temp'!$D$13+(('Final Temp'!$D$17-'Final Temp'!$D$13)*(1-EXP(-B314/'Final Temp'!$D$9)))</f>
        <v>119.09119868267176</v>
      </c>
      <c r="D314" s="65">
        <f>IF(C314&gt;'Final Temp'!$I$13,D313+A$2,0)</f>
        <v>408.60000000000161</v>
      </c>
      <c r="E314" s="66">
        <f>IF(D314&gt;0,'Final Temp'!$I$13+(('Final Temp'!I$17-'Final Temp'!$I$13)*(1-EXP(-D314/'Final Temp'!I$9))),C314)</f>
        <v>136.19282566397891</v>
      </c>
      <c r="F314" s="66">
        <f>IF(D314=0,E314,'Final Temp'!$I$13)</f>
        <v>75</v>
      </c>
      <c r="G314" s="66">
        <f t="shared" si="22"/>
        <v>136.19282566397891</v>
      </c>
      <c r="H314" s="66">
        <f>'Final Temp'!D$13+(('Final Temp'!I$17-'Final Temp'!D$13)*(1-EXP(-B314/'Final Temp'!I$9)))</f>
        <v>138.00095376165609</v>
      </c>
      <c r="I314" s="66">
        <f>IF('Final Temp'!$D$17&gt;='Final Temp'!$I$13,Calcs!H314,"")</f>
        <v>138.00095376165609</v>
      </c>
      <c r="L314" s="65">
        <f t="shared" si="19"/>
        <v>313</v>
      </c>
      <c r="M314" s="66">
        <f>'Final Temp'!$D$13+(('Final Temp'!$D$17-'Final Temp'!$D$13)*(1-EXP(-L314/'Final Temp'!$D$9)))</f>
        <v>98.081563522667665</v>
      </c>
      <c r="N314" s="65">
        <f>IF(M314&gt;'Final Temp'!$I$13,N313+K$2,0)</f>
        <v>158</v>
      </c>
      <c r="O314" s="66">
        <f>IF(N314&gt;0,'Final Temp'!$I$13+(('Final Temp'!$I$17-'Final Temp'!$I$13)*(1-EXP(-N314/'Final Temp'!$I$9))),M314)</f>
        <v>118.30319428421843</v>
      </c>
      <c r="P314" s="66">
        <f>IF(N314=0,O314,'Final Temp'!$I$13)</f>
        <v>75</v>
      </c>
      <c r="Q314" s="66">
        <f t="shared" si="20"/>
        <v>118.30319428421843</v>
      </c>
      <c r="R314" s="66">
        <f>'Final Temp'!$D$13+(('Final Temp'!$I$17-'Final Temp'!$D$13)*(1-EXP(-L314/'Final Temp'!$I$9)))</f>
        <v>128.6233947600403</v>
      </c>
      <c r="S314" s="66">
        <f>IF('Final Temp'!$D$17&gt;='Final Temp'!$I$13,Calcs!R314,"")</f>
        <v>128.6233947600403</v>
      </c>
    </row>
    <row r="315" spans="2:19" x14ac:dyDescent="0.25">
      <c r="B315" s="65">
        <f t="shared" si="21"/>
        <v>565.20000000000095</v>
      </c>
      <c r="C315" s="66">
        <f>'Final Temp'!$D$13+(('Final Temp'!$D$17-'Final Temp'!$D$13)*(1-EXP(-B315/'Final Temp'!$D$9)))</f>
        <v>119.19548176429801</v>
      </c>
      <c r="D315" s="65">
        <f>IF(C315&gt;'Final Temp'!$I$13,D314+A$2,0)</f>
        <v>410.40000000000163</v>
      </c>
      <c r="E315" s="66">
        <f>IF(D315&gt;0,'Final Temp'!$I$13+(('Final Temp'!I$17-'Final Temp'!$I$13)*(1-EXP(-D315/'Final Temp'!I$9))),C315)</f>
        <v>136.24011914313553</v>
      </c>
      <c r="F315" s="66">
        <f>IF(D315=0,E315,'Final Temp'!$I$13)</f>
        <v>75</v>
      </c>
      <c r="G315" s="66">
        <f t="shared" si="22"/>
        <v>136.24011914313553</v>
      </c>
      <c r="H315" s="66">
        <f>'Final Temp'!D$13+(('Final Temp'!I$17-'Final Temp'!D$13)*(1-EXP(-B315/'Final Temp'!I$9)))</f>
        <v>138.02578631285076</v>
      </c>
      <c r="I315" s="66">
        <f>IF('Final Temp'!$D$17&gt;='Final Temp'!$I$13,Calcs!H315,"")</f>
        <v>138.02578631285076</v>
      </c>
      <c r="L315" s="65">
        <f t="shared" si="19"/>
        <v>314</v>
      </c>
      <c r="M315" s="66">
        <f>'Final Temp'!$D$13+(('Final Temp'!$D$17-'Final Temp'!$D$13)*(1-EXP(-L315/'Final Temp'!$D$9)))</f>
        <v>98.197842051269632</v>
      </c>
      <c r="N315" s="65">
        <f>IF(M315&gt;'Final Temp'!$I$13,N314+K$2,0)</f>
        <v>159</v>
      </c>
      <c r="O315" s="66">
        <f>IF(N315&gt;0,'Final Temp'!$I$13+(('Final Temp'!$I$17-'Final Temp'!$I$13)*(1-EXP(-N315/'Final Temp'!$I$9))),M315)</f>
        <v>118.45334458749397</v>
      </c>
      <c r="P315" s="66">
        <f>IF(N315=0,O315,'Final Temp'!$I$13)</f>
        <v>75</v>
      </c>
      <c r="Q315" s="66">
        <f t="shared" si="20"/>
        <v>118.45334458749397</v>
      </c>
      <c r="R315" s="66">
        <f>'Final Temp'!$D$13+(('Final Temp'!$I$17-'Final Temp'!$D$13)*(1-EXP(-L315/'Final Temp'!$I$9)))</f>
        <v>128.70212527684555</v>
      </c>
      <c r="S315" s="66">
        <f>IF('Final Temp'!$D$17&gt;='Final Temp'!$I$13,Calcs!R315,"")</f>
        <v>128.70212527684555</v>
      </c>
    </row>
    <row r="316" spans="2:19" x14ac:dyDescent="0.25">
      <c r="B316" s="65">
        <f t="shared" si="21"/>
        <v>567.00000000000091</v>
      </c>
      <c r="C316" s="66">
        <f>'Final Temp'!$D$13+(('Final Temp'!$D$17-'Final Temp'!$D$13)*(1-EXP(-B316/'Final Temp'!$D$9)))</f>
        <v>119.29924473188478</v>
      </c>
      <c r="D316" s="65">
        <f>IF(C316&gt;'Final Temp'!$I$13,D315+A$2,0)</f>
        <v>412.20000000000164</v>
      </c>
      <c r="E316" s="66">
        <f>IF(D316&gt;0,'Final Temp'!$I$13+(('Final Temp'!I$17-'Final Temp'!$I$13)*(1-EXP(-D316/'Final Temp'!I$9))),C316)</f>
        <v>136.28682513325873</v>
      </c>
      <c r="F316" s="66">
        <f>IF(D316=0,E316,'Final Temp'!$I$13)</f>
        <v>75</v>
      </c>
      <c r="G316" s="66">
        <f t="shared" si="22"/>
        <v>136.28682513325873</v>
      </c>
      <c r="H316" s="66">
        <f>'Final Temp'!D$13+(('Final Temp'!I$17-'Final Temp'!D$13)*(1-EXP(-B316/'Final Temp'!I$9)))</f>
        <v>138.05031038914024</v>
      </c>
      <c r="I316" s="66">
        <f>IF('Final Temp'!$D$17&gt;='Final Temp'!$I$13,Calcs!H316,"")</f>
        <v>138.05031038914024</v>
      </c>
      <c r="L316" s="65">
        <f t="shared" si="19"/>
        <v>315</v>
      </c>
      <c r="M316" s="66">
        <f>'Final Temp'!$D$13+(('Final Temp'!$D$17-'Final Temp'!$D$13)*(1-EXP(-L316/'Final Temp'!$D$9)))</f>
        <v>98.313798032149151</v>
      </c>
      <c r="N316" s="65">
        <f>IF(M316&gt;'Final Temp'!$I$13,N315+K$2,0)</f>
        <v>160</v>
      </c>
      <c r="O316" s="66">
        <f>IF(N316&gt;0,'Final Temp'!$I$13+(('Final Temp'!$I$17-'Final Temp'!$I$13)*(1-EXP(-N316/'Final Temp'!$I$9))),M316)</f>
        <v>118.60245579248613</v>
      </c>
      <c r="P316" s="66">
        <f>IF(N316=0,O316,'Final Temp'!$I$13)</f>
        <v>75</v>
      </c>
      <c r="Q316" s="66">
        <f t="shared" si="20"/>
        <v>118.60245579248613</v>
      </c>
      <c r="R316" s="66">
        <f>'Final Temp'!$D$13+(('Final Temp'!$I$17-'Final Temp'!$D$13)*(1-EXP(-L316/'Final Temp'!$I$9)))</f>
        <v>128.78031094796563</v>
      </c>
      <c r="S316" s="66">
        <f>IF('Final Temp'!$D$17&gt;='Final Temp'!$I$13,Calcs!R316,"")</f>
        <v>128.78031094796563</v>
      </c>
    </row>
    <row r="317" spans="2:19" x14ac:dyDescent="0.25">
      <c r="B317" s="65">
        <f t="shared" si="21"/>
        <v>568.80000000000086</v>
      </c>
      <c r="C317" s="66">
        <f>'Final Temp'!$D$13+(('Final Temp'!$D$17-'Final Temp'!$D$13)*(1-EXP(-B317/'Final Temp'!$D$9)))</f>
        <v>119.4024901795117</v>
      </c>
      <c r="D317" s="65">
        <f>IF(C317&gt;'Final Temp'!$I$13,D316+A$2,0)</f>
        <v>414.00000000000165</v>
      </c>
      <c r="E317" s="66">
        <f>IF(D317&gt;0,'Final Temp'!$I$13+(('Final Temp'!I$17-'Final Temp'!$I$13)*(1-EXP(-D317/'Final Temp'!I$9))),C317)</f>
        <v>136.33295093225451</v>
      </c>
      <c r="F317" s="66">
        <f>IF(D317=0,E317,'Final Temp'!$I$13)</f>
        <v>75</v>
      </c>
      <c r="G317" s="66">
        <f t="shared" si="22"/>
        <v>136.33295093225451</v>
      </c>
      <c r="H317" s="66">
        <f>'Final Temp'!D$13+(('Final Temp'!I$17-'Final Temp'!D$13)*(1-EXP(-B317/'Final Temp'!I$9)))</f>
        <v>138.07452982246133</v>
      </c>
      <c r="I317" s="66">
        <f>IF('Final Temp'!$D$17&gt;='Final Temp'!$I$13,Calcs!H317,"")</f>
        <v>138.07452982246133</v>
      </c>
      <c r="L317" s="65">
        <f t="shared" si="19"/>
        <v>316</v>
      </c>
      <c r="M317" s="66">
        <f>'Final Temp'!$D$13+(('Final Temp'!$D$17-'Final Temp'!$D$13)*(1-EXP(-L317/'Final Temp'!$D$9)))</f>
        <v>98.429432360028912</v>
      </c>
      <c r="N317" s="65">
        <f>IF(M317&gt;'Final Temp'!$I$13,N316+K$2,0)</f>
        <v>161</v>
      </c>
      <c r="O317" s="66">
        <f>IF(N317&gt;0,'Final Temp'!$I$13+(('Final Temp'!$I$17-'Final Temp'!$I$13)*(1-EXP(-N317/'Final Temp'!$I$9))),M317)</f>
        <v>118.75053509015773</v>
      </c>
      <c r="P317" s="66">
        <f>IF(N317=0,O317,'Final Temp'!$I$13)</f>
        <v>75</v>
      </c>
      <c r="Q317" s="66">
        <f t="shared" si="20"/>
        <v>118.75053509015773</v>
      </c>
      <c r="R317" s="66">
        <f>'Final Temp'!$D$13+(('Final Temp'!$I$17-'Final Temp'!$D$13)*(1-EXP(-L317/'Final Temp'!$I$9)))</f>
        <v>128.85795554394389</v>
      </c>
      <c r="S317" s="66">
        <f>IF('Final Temp'!$D$17&gt;='Final Temp'!$I$13,Calcs!R317,"")</f>
        <v>128.85795554394389</v>
      </c>
    </row>
    <row r="318" spans="2:19" x14ac:dyDescent="0.25">
      <c r="B318" s="65">
        <f t="shared" si="21"/>
        <v>570.60000000000082</v>
      </c>
      <c r="C318" s="66">
        <f>'Final Temp'!$D$13+(('Final Temp'!$D$17-'Final Temp'!$D$13)*(1-EXP(-B318/'Final Temp'!$D$9)))</f>
        <v>119.50522068832031</v>
      </c>
      <c r="D318" s="65">
        <f>IF(C318&gt;'Final Temp'!$I$13,D317+A$2,0)</f>
        <v>415.80000000000166</v>
      </c>
      <c r="E318" s="66">
        <f>IF(D318&gt;0,'Final Temp'!$I$13+(('Final Temp'!I$17-'Final Temp'!$I$13)*(1-EXP(-D318/'Final Temp'!I$9))),C318)</f>
        <v>136.37850374737278</v>
      </c>
      <c r="F318" s="66">
        <f>IF(D318=0,E318,'Final Temp'!$I$13)</f>
        <v>75</v>
      </c>
      <c r="G318" s="66">
        <f t="shared" si="22"/>
        <v>136.37850374737278</v>
      </c>
      <c r="H318" s="66">
        <f>'Final Temp'!D$13+(('Final Temp'!I$17-'Final Temp'!D$13)*(1-EXP(-B318/'Final Temp'!I$9)))</f>
        <v>138.09844839714978</v>
      </c>
      <c r="I318" s="66">
        <f>IF('Final Temp'!$D$17&gt;='Final Temp'!$I$13,Calcs!H318,"")</f>
        <v>138.09844839714978</v>
      </c>
      <c r="L318" s="65">
        <f t="shared" si="19"/>
        <v>317</v>
      </c>
      <c r="M318" s="66">
        <f>'Final Temp'!$D$13+(('Final Temp'!$D$17-'Final Temp'!$D$13)*(1-EXP(-L318/'Final Temp'!$D$9)))</f>
        <v>98.54474592714962</v>
      </c>
      <c r="N318" s="65">
        <f>IF(M318&gt;'Final Temp'!$I$13,N317+K$2,0)</f>
        <v>162</v>
      </c>
      <c r="O318" s="66">
        <f>IF(N318&gt;0,'Final Temp'!$I$13+(('Final Temp'!$I$17-'Final Temp'!$I$13)*(1-EXP(-N318/'Final Temp'!$I$9))),M318)</f>
        <v>118.89758962170727</v>
      </c>
      <c r="P318" s="66">
        <f>IF(N318=0,O318,'Final Temp'!$I$13)</f>
        <v>75</v>
      </c>
      <c r="Q318" s="66">
        <f t="shared" si="20"/>
        <v>118.89758962170727</v>
      </c>
      <c r="R318" s="66">
        <f>'Final Temp'!$D$13+(('Final Temp'!$I$17-'Final Temp'!$D$13)*(1-EXP(-L318/'Final Temp'!$I$9)))</f>
        <v>128.93506280922989</v>
      </c>
      <c r="S318" s="66">
        <f>IF('Final Temp'!$D$17&gt;='Final Temp'!$I$13,Calcs!R318,"")</f>
        <v>128.93506280922989</v>
      </c>
    </row>
    <row r="319" spans="2:19" x14ac:dyDescent="0.25">
      <c r="B319" s="65">
        <f t="shared" si="21"/>
        <v>572.40000000000077</v>
      </c>
      <c r="C319" s="66">
        <f>'Final Temp'!$D$13+(('Final Temp'!$D$17-'Final Temp'!$D$13)*(1-EXP(-B319/'Final Temp'!$D$9)))</f>
        <v>119.6074388265787</v>
      </c>
      <c r="D319" s="65">
        <f>IF(C319&gt;'Final Temp'!$I$13,D318+A$2,0)</f>
        <v>417.60000000000167</v>
      </c>
      <c r="E319" s="66">
        <f>IF(D319&gt;0,'Final Temp'!$I$13+(('Final Temp'!I$17-'Final Temp'!$I$13)*(1-EXP(-D319/'Final Temp'!I$9))),C319)</f>
        <v>136.42349069633357</v>
      </c>
      <c r="F319" s="66">
        <f>IF(D319=0,E319,'Final Temp'!$I$13)</f>
        <v>75</v>
      </c>
      <c r="G319" s="66">
        <f t="shared" si="22"/>
        <v>136.42349069633357</v>
      </c>
      <c r="H319" s="66">
        <f>'Final Temp'!D$13+(('Final Temp'!I$17-'Final Temp'!D$13)*(1-EXP(-B319/'Final Temp'!I$9)))</f>
        <v>138.12206985053157</v>
      </c>
      <c r="I319" s="66">
        <f>IF('Final Temp'!$D$17&gt;='Final Temp'!$I$13,Calcs!H319,"")</f>
        <v>138.12206985053157</v>
      </c>
      <c r="L319" s="65">
        <f t="shared" si="19"/>
        <v>318</v>
      </c>
      <c r="M319" s="66">
        <f>'Final Temp'!$D$13+(('Final Temp'!$D$17-'Final Temp'!$D$13)*(1-EXP(-L319/'Final Temp'!$D$9)))</f>
        <v>98.659739623277062</v>
      </c>
      <c r="N319" s="65">
        <f>IF(M319&gt;'Final Temp'!$I$13,N318+K$2,0)</f>
        <v>163</v>
      </c>
      <c r="O319" s="66">
        <f>IF(N319&gt;0,'Final Temp'!$I$13+(('Final Temp'!$I$17-'Final Temp'!$I$13)*(1-EXP(-N319/'Final Temp'!$I$9))),M319)</f>
        <v>119.04362647891344</v>
      </c>
      <c r="P319" s="66">
        <f>IF(N319=0,O319,'Final Temp'!$I$13)</f>
        <v>75</v>
      </c>
      <c r="Q319" s="66">
        <f t="shared" si="20"/>
        <v>119.04362647891344</v>
      </c>
      <c r="R319" s="66">
        <f>'Final Temp'!$D$13+(('Final Temp'!$I$17-'Final Temp'!$D$13)*(1-EXP(-L319/'Final Temp'!$I$9)))</f>
        <v>129.01163646236034</v>
      </c>
      <c r="S319" s="66">
        <f>IF('Final Temp'!$D$17&gt;='Final Temp'!$I$13,Calcs!R319,"")</f>
        <v>129.01163646236034</v>
      </c>
    </row>
    <row r="320" spans="2:19" x14ac:dyDescent="0.25">
      <c r="B320" s="65">
        <f t="shared" si="21"/>
        <v>574.20000000000073</v>
      </c>
      <c r="C320" s="66">
        <f>'Final Temp'!$D$13+(('Final Temp'!$D$17-'Final Temp'!$D$13)*(1-EXP(-B320/'Final Temp'!$D$9)))</f>
        <v>119.70914714974565</v>
      </c>
      <c r="D320" s="65">
        <f>IF(C320&gt;'Final Temp'!$I$13,D319+A$2,0)</f>
        <v>419.40000000000168</v>
      </c>
      <c r="E320" s="66">
        <f>IF(D320&gt;0,'Final Temp'!$I$13+(('Final Temp'!I$17-'Final Temp'!$I$13)*(1-EXP(-D320/'Final Temp'!I$9))),C320)</f>
        <v>136.46791880843921</v>
      </c>
      <c r="F320" s="66">
        <f>IF(D320=0,E320,'Final Temp'!$I$13)</f>
        <v>75</v>
      </c>
      <c r="G320" s="66">
        <f t="shared" si="22"/>
        <v>136.46791880843921</v>
      </c>
      <c r="H320" s="66">
        <f>'Final Temp'!D$13+(('Final Temp'!I$17-'Final Temp'!D$13)*(1-EXP(-B320/'Final Temp'!I$9)))</f>
        <v>138.14539787350682</v>
      </c>
      <c r="I320" s="66">
        <f>IF('Final Temp'!$D$17&gt;='Final Temp'!$I$13,Calcs!H320,"")</f>
        <v>138.14539787350682</v>
      </c>
      <c r="L320" s="65">
        <f t="shared" si="19"/>
        <v>319</v>
      </c>
      <c r="M320" s="66">
        <f>'Final Temp'!$D$13+(('Final Temp'!$D$17-'Final Temp'!$D$13)*(1-EXP(-L320/'Final Temp'!$D$9)))</f>
        <v>98.774414335708826</v>
      </c>
      <c r="N320" s="65">
        <f>IF(M320&gt;'Final Temp'!$I$13,N319+K$2,0)</f>
        <v>164</v>
      </c>
      <c r="O320" s="66">
        <f>IF(N320&gt;0,'Final Temp'!$I$13+(('Final Temp'!$I$17-'Final Temp'!$I$13)*(1-EXP(-N320/'Final Temp'!$I$9))),M320)</f>
        <v>119.18865270447702</v>
      </c>
      <c r="P320" s="66">
        <f>IF(N320=0,O320,'Final Temp'!$I$13)</f>
        <v>75</v>
      </c>
      <c r="Q320" s="66">
        <f t="shared" si="20"/>
        <v>119.18865270447702</v>
      </c>
      <c r="R320" s="66">
        <f>'Final Temp'!$D$13+(('Final Temp'!$I$17-'Final Temp'!$D$13)*(1-EXP(-L320/'Final Temp'!$I$9)))</f>
        <v>129.08768019613808</v>
      </c>
      <c r="S320" s="66">
        <f>IF('Final Temp'!$D$17&gt;='Final Temp'!$I$13,Calcs!R320,"")</f>
        <v>129.08768019613808</v>
      </c>
    </row>
    <row r="321" spans="2:19" x14ac:dyDescent="0.25">
      <c r="B321" s="65">
        <f t="shared" si="21"/>
        <v>576.00000000000068</v>
      </c>
      <c r="C321" s="66">
        <f>'Final Temp'!$D$13+(('Final Temp'!$D$17-'Final Temp'!$D$13)*(1-EXP(-B321/'Final Temp'!$D$9)))</f>
        <v>119.81034820053449</v>
      </c>
      <c r="D321" s="65">
        <f>IF(C321&gt;'Final Temp'!$I$13,D320+A$2,0)</f>
        <v>421.20000000000169</v>
      </c>
      <c r="E321" s="66">
        <f>IF(D321&gt;0,'Final Temp'!$I$13+(('Final Temp'!I$17-'Final Temp'!$I$13)*(1-EXP(-D321/'Final Temp'!I$9))),C321)</f>
        <v>136.5117950256726</v>
      </c>
      <c r="F321" s="66">
        <f>IF(D321=0,E321,'Final Temp'!$I$13)</f>
        <v>75</v>
      </c>
      <c r="G321" s="66">
        <f t="shared" si="22"/>
        <v>136.5117950256726</v>
      </c>
      <c r="H321" s="66">
        <f>'Final Temp'!D$13+(('Final Temp'!I$17-'Final Temp'!D$13)*(1-EXP(-B321/'Final Temp'!I$9)))</f>
        <v>138.1684361111266</v>
      </c>
      <c r="I321" s="66">
        <f>IF('Final Temp'!$D$17&gt;='Final Temp'!$I$13,Calcs!H321,"")</f>
        <v>138.1684361111266</v>
      </c>
      <c r="L321" s="65">
        <f t="shared" si="19"/>
        <v>320</v>
      </c>
      <c r="M321" s="66">
        <f>'Final Temp'!$D$13+(('Final Temp'!$D$17-'Final Temp'!$D$13)*(1-EXP(-L321/'Final Temp'!$D$9)))</f>
        <v>98.888770949281252</v>
      </c>
      <c r="N321" s="65">
        <f>IF(M321&gt;'Final Temp'!$I$13,N320+K$2,0)</f>
        <v>165</v>
      </c>
      <c r="O321" s="66">
        <f>IF(N321&gt;0,'Final Temp'!$I$13+(('Final Temp'!$I$17-'Final Temp'!$I$13)*(1-EXP(-N321/'Final Temp'!$I$9))),M321)</f>
        <v>119.33267529236068</v>
      </c>
      <c r="P321" s="66">
        <f>IF(N321=0,O321,'Final Temp'!$I$13)</f>
        <v>75</v>
      </c>
      <c r="Q321" s="66">
        <f t="shared" si="20"/>
        <v>119.33267529236068</v>
      </c>
      <c r="R321" s="66">
        <f>'Final Temp'!$D$13+(('Final Temp'!$I$17-'Final Temp'!$D$13)*(1-EXP(-L321/'Final Temp'!$I$9)))</f>
        <v>129.16319767781042</v>
      </c>
      <c r="S321" s="66">
        <f>IF('Final Temp'!$D$17&gt;='Final Temp'!$I$13,Calcs!R321,"")</f>
        <v>129.16319767781042</v>
      </c>
    </row>
    <row r="322" spans="2:19" x14ac:dyDescent="0.25">
      <c r="B322" s="65">
        <f t="shared" si="21"/>
        <v>577.80000000000064</v>
      </c>
      <c r="C322" s="66">
        <f>'Final Temp'!$D$13+(('Final Temp'!$D$17-'Final Temp'!$D$13)*(1-EXP(-B322/'Final Temp'!$D$9)))</f>
        <v>119.91104450897683</v>
      </c>
      <c r="D322" s="65">
        <f>IF(C322&gt;'Final Temp'!$I$13,D321+A$2,0)</f>
        <v>423.00000000000171</v>
      </c>
      <c r="E322" s="66">
        <f>IF(D322&gt;0,'Final Temp'!$I$13+(('Final Temp'!I$17-'Final Temp'!$I$13)*(1-EXP(-D322/'Final Temp'!I$9))),C322)</f>
        <v>136.55512620378192</v>
      </c>
      <c r="F322" s="66">
        <f>IF(D322=0,E322,'Final Temp'!$I$13)</f>
        <v>75</v>
      </c>
      <c r="G322" s="66">
        <f t="shared" si="22"/>
        <v>136.55512620378192</v>
      </c>
      <c r="H322" s="66">
        <f>'Final Temp'!D$13+(('Final Temp'!I$17-'Final Temp'!D$13)*(1-EXP(-B322/'Final Temp'!I$9)))</f>
        <v>138.19118816316239</v>
      </c>
      <c r="I322" s="66">
        <f>IF('Final Temp'!$D$17&gt;='Final Temp'!$I$13,Calcs!H322,"")</f>
        <v>138.19118816316239</v>
      </c>
      <c r="L322" s="65">
        <f t="shared" si="19"/>
        <v>321</v>
      </c>
      <c r="M322" s="66">
        <f>'Final Temp'!$D$13+(('Final Temp'!$D$17-'Final Temp'!$D$13)*(1-EXP(-L322/'Final Temp'!$D$9)))</f>
        <v>99.002810346376165</v>
      </c>
      <c r="N322" s="65">
        <f>IF(M322&gt;'Final Temp'!$I$13,N321+K$2,0)</f>
        <v>166</v>
      </c>
      <c r="O322" s="66">
        <f>IF(N322&gt;0,'Final Temp'!$I$13+(('Final Temp'!$I$17-'Final Temp'!$I$13)*(1-EXP(-N322/'Final Temp'!$I$9))),M322)</f>
        <v>119.475701188126</v>
      </c>
      <c r="P322" s="66">
        <f>IF(N322=0,O322,'Final Temp'!$I$13)</f>
        <v>75</v>
      </c>
      <c r="Q322" s="66">
        <f t="shared" si="20"/>
        <v>119.475701188126</v>
      </c>
      <c r="R322" s="66">
        <f>'Final Temp'!$D$13+(('Final Temp'!$I$17-'Final Temp'!$D$13)*(1-EXP(-L322/'Final Temp'!$I$9)))</f>
        <v>129.23819254924581</v>
      </c>
      <c r="S322" s="66">
        <f>IF('Final Temp'!$D$17&gt;='Final Temp'!$I$13,Calcs!R322,"")</f>
        <v>129.23819254924581</v>
      </c>
    </row>
    <row r="323" spans="2:19" x14ac:dyDescent="0.25">
      <c r="B323" s="65">
        <f t="shared" si="21"/>
        <v>579.60000000000059</v>
      </c>
      <c r="C323" s="66">
        <f>'Final Temp'!$D$13+(('Final Temp'!$D$17-'Final Temp'!$D$13)*(1-EXP(-B323/'Final Temp'!$D$9)))</f>
        <v>120.01123859248558</v>
      </c>
      <c r="D323" s="65">
        <f>IF(C323&gt;'Final Temp'!$I$13,D322+A$2,0)</f>
        <v>424.80000000000172</v>
      </c>
      <c r="E323" s="66">
        <f>IF(D323&gt;0,'Final Temp'!$I$13+(('Final Temp'!I$17-'Final Temp'!$I$13)*(1-EXP(-D323/'Final Temp'!I$9))),C323)</f>
        <v>136.59791911335194</v>
      </c>
      <c r="F323" s="66">
        <f>IF(D323=0,E323,'Final Temp'!$I$13)</f>
        <v>75</v>
      </c>
      <c r="G323" s="66">
        <f t="shared" si="22"/>
        <v>136.59791911335194</v>
      </c>
      <c r="H323" s="66">
        <f>'Final Temp'!D$13+(('Final Temp'!I$17-'Final Temp'!D$13)*(1-EXP(-B323/'Final Temp'!I$9)))</f>
        <v>138.2136575846686</v>
      </c>
      <c r="I323" s="66">
        <f>IF('Final Temp'!$D$17&gt;='Final Temp'!$I$13,Calcs!H323,"")</f>
        <v>138.2136575846686</v>
      </c>
      <c r="L323" s="65">
        <f t="shared" ref="L323:L386" si="23">L322+K$2</f>
        <v>322</v>
      </c>
      <c r="M323" s="66">
        <f>'Final Temp'!$D$13+(('Final Temp'!$D$17-'Final Temp'!$D$13)*(1-EXP(-L323/'Final Temp'!$D$9)))</f>
        <v>99.116533406927743</v>
      </c>
      <c r="N323" s="65">
        <f>IF(M323&gt;'Final Temp'!$I$13,N322+K$2,0)</f>
        <v>167</v>
      </c>
      <c r="O323" s="66">
        <f>IF(N323&gt;0,'Final Temp'!$I$13+(('Final Temp'!$I$17-'Final Temp'!$I$13)*(1-EXP(-N323/'Final Temp'!$I$9))),M323)</f>
        <v>119.61773728926872</v>
      </c>
      <c r="P323" s="66">
        <f>IF(N323=0,O323,'Final Temp'!$I$13)</f>
        <v>75</v>
      </c>
      <c r="Q323" s="66">
        <f t="shared" ref="Q323:Q386" si="24">IF(O323&gt;P323,O323,P323)</f>
        <v>119.61773728926872</v>
      </c>
      <c r="R323" s="66">
        <f>'Final Temp'!$D$13+(('Final Temp'!$I$17-'Final Temp'!$D$13)*(1-EXP(-L323/'Final Temp'!$I$9)))</f>
        <v>129.31266842710963</v>
      </c>
      <c r="S323" s="66">
        <f>IF('Final Temp'!$D$17&gt;='Final Temp'!$I$13,Calcs!R323,"")</f>
        <v>129.31266842710963</v>
      </c>
    </row>
    <row r="324" spans="2:19" x14ac:dyDescent="0.25">
      <c r="B324" s="65">
        <f t="shared" si="21"/>
        <v>581.40000000000055</v>
      </c>
      <c r="C324" s="66">
        <f>'Final Temp'!$D$13+(('Final Temp'!$D$17-'Final Temp'!$D$13)*(1-EXP(-B324/'Final Temp'!$D$9)))</f>
        <v>120.11093295591807</v>
      </c>
      <c r="D324" s="65">
        <f>IF(C324&gt;'Final Temp'!$I$13,D323+A$2,0)</f>
        <v>426.60000000000173</v>
      </c>
      <c r="E324" s="66">
        <f>IF(D324&gt;0,'Final Temp'!$I$13+(('Final Temp'!I$17-'Final Temp'!$I$13)*(1-EXP(-D324/'Final Temp'!I$9))),C324)</f>
        <v>136.64018044086183</v>
      </c>
      <c r="F324" s="66">
        <f>IF(D324=0,E324,'Final Temp'!$I$13)</f>
        <v>75</v>
      </c>
      <c r="G324" s="66">
        <f t="shared" si="22"/>
        <v>136.64018044086183</v>
      </c>
      <c r="H324" s="66">
        <f>'Final Temp'!D$13+(('Final Temp'!I$17-'Final Temp'!D$13)*(1-EXP(-B324/'Final Temp'!I$9)))</f>
        <v>138.2358478865381</v>
      </c>
      <c r="I324" s="66">
        <f>IF('Final Temp'!$D$17&gt;='Final Temp'!$I$13,Calcs!H324,"")</f>
        <v>138.2358478865381</v>
      </c>
      <c r="L324" s="65">
        <f t="shared" si="23"/>
        <v>323</v>
      </c>
      <c r="M324" s="66">
        <f>'Final Temp'!$D$13+(('Final Temp'!$D$17-'Final Temp'!$D$13)*(1-EXP(-L324/'Final Temp'!$D$9)))</f>
        <v>99.229941008429307</v>
      </c>
      <c r="N324" s="65">
        <f>IF(M324&gt;'Final Temp'!$I$13,N323+K$2,0)</f>
        <v>168</v>
      </c>
      <c r="O324" s="66">
        <f>IF(N324&gt;0,'Final Temp'!$I$13+(('Final Temp'!$I$17-'Final Temp'!$I$13)*(1-EXP(-N324/'Final Temp'!$I$9))),M324)</f>
        <v>119.75879044555116</v>
      </c>
      <c r="P324" s="66">
        <f>IF(N324=0,O324,'Final Temp'!$I$13)</f>
        <v>75</v>
      </c>
      <c r="Q324" s="66">
        <f t="shared" si="24"/>
        <v>119.75879044555116</v>
      </c>
      <c r="R324" s="66">
        <f>'Final Temp'!$D$13+(('Final Temp'!$I$17-'Final Temp'!$D$13)*(1-EXP(-L324/'Final Temp'!$I$9)))</f>
        <v>129.38662890303851</v>
      </c>
      <c r="S324" s="66">
        <f>IF('Final Temp'!$D$17&gt;='Final Temp'!$I$13,Calcs!R324,"")</f>
        <v>129.38662890303851</v>
      </c>
    </row>
    <row r="325" spans="2:19" x14ac:dyDescent="0.25">
      <c r="B325" s="65">
        <f t="shared" si="21"/>
        <v>583.2000000000005</v>
      </c>
      <c r="C325" s="66">
        <f>'Final Temp'!$D$13+(('Final Temp'!$D$17-'Final Temp'!$D$13)*(1-EXP(-B325/'Final Temp'!$D$9)))</f>
        <v>120.21013009163855</v>
      </c>
      <c r="D325" s="65">
        <f>IF(C325&gt;'Final Temp'!$I$13,D324+A$2,0)</f>
        <v>428.40000000000174</v>
      </c>
      <c r="E325" s="66">
        <f>IF(D325&gt;0,'Final Temp'!$I$13+(('Final Temp'!I$17-'Final Temp'!$I$13)*(1-EXP(-D325/'Final Temp'!I$9))),C325)</f>
        <v>136.68191678973</v>
      </c>
      <c r="F325" s="66">
        <f>IF(D325=0,E325,'Final Temp'!$I$13)</f>
        <v>75</v>
      </c>
      <c r="G325" s="66">
        <f t="shared" si="22"/>
        <v>136.68191678973</v>
      </c>
      <c r="H325" s="66">
        <f>'Final Temp'!D$13+(('Final Temp'!I$17-'Final Temp'!D$13)*(1-EXP(-B325/'Final Temp'!I$9)))</f>
        <v>138.25776253605065</v>
      </c>
      <c r="I325" s="66">
        <f>IF('Final Temp'!$D$17&gt;='Final Temp'!$I$13,Calcs!H325,"")</f>
        <v>138.25776253605065</v>
      </c>
      <c r="L325" s="65">
        <f t="shared" si="23"/>
        <v>324</v>
      </c>
      <c r="M325" s="66">
        <f>'Final Temp'!$D$13+(('Final Temp'!$D$17-'Final Temp'!$D$13)*(1-EXP(-L325/'Final Temp'!$D$9)))</f>
        <v>99.343034025940085</v>
      </c>
      <c r="N325" s="65">
        <f>IF(M325&gt;'Final Temp'!$I$13,N324+K$2,0)</f>
        <v>169</v>
      </c>
      <c r="O325" s="66">
        <f>IF(N325&gt;0,'Final Temp'!$I$13+(('Final Temp'!$I$17-'Final Temp'!$I$13)*(1-EXP(-N325/'Final Temp'!$I$9))),M325)</f>
        <v>119.89886745933265</v>
      </c>
      <c r="P325" s="66">
        <f>IF(N325=0,O325,'Final Temp'!$I$13)</f>
        <v>75</v>
      </c>
      <c r="Q325" s="66">
        <f t="shared" si="24"/>
        <v>119.89886745933265</v>
      </c>
      <c r="R325" s="66">
        <f>'Final Temp'!$D$13+(('Final Temp'!$I$17-'Final Temp'!$D$13)*(1-EXP(-L325/'Final Temp'!$I$9)))</f>
        <v>129.46007754381355</v>
      </c>
      <c r="S325" s="66">
        <f>IF('Final Temp'!$D$17&gt;='Final Temp'!$I$13,Calcs!R325,"")</f>
        <v>129.46007754381355</v>
      </c>
    </row>
    <row r="326" spans="2:19" x14ac:dyDescent="0.25">
      <c r="B326" s="65">
        <f t="shared" si="21"/>
        <v>585.00000000000045</v>
      </c>
      <c r="C326" s="66">
        <f>'Final Temp'!$D$13+(('Final Temp'!$D$17-'Final Temp'!$D$13)*(1-EXP(-B326/'Final Temp'!$D$9)))</f>
        <v>120.30883247958063</v>
      </c>
      <c r="D326" s="65">
        <f>IF(C326&gt;'Final Temp'!$I$13,D325+A$2,0)</f>
        <v>430.20000000000175</v>
      </c>
      <c r="E326" s="66">
        <f>IF(D326&gt;0,'Final Temp'!$I$13+(('Final Temp'!I$17-'Final Temp'!$I$13)*(1-EXP(-D326/'Final Temp'!I$9))),C326)</f>
        <v>136.72313468134587</v>
      </c>
      <c r="F326" s="66">
        <f>IF(D326=0,E326,'Final Temp'!$I$13)</f>
        <v>75</v>
      </c>
      <c r="G326" s="66">
        <f t="shared" si="22"/>
        <v>136.72313468134587</v>
      </c>
      <c r="H326" s="66">
        <f>'Final Temp'!D$13+(('Final Temp'!I$17-'Final Temp'!D$13)*(1-EXP(-B326/'Final Temp'!I$9)))</f>
        <v>138.27940495741487</v>
      </c>
      <c r="I326" s="66">
        <f>IF('Final Temp'!$D$17&gt;='Final Temp'!$I$13,Calcs!H326,"")</f>
        <v>138.27940495741487</v>
      </c>
      <c r="L326" s="65">
        <f t="shared" si="23"/>
        <v>325</v>
      </c>
      <c r="M326" s="66">
        <f>'Final Temp'!$D$13+(('Final Temp'!$D$17-'Final Temp'!$D$13)*(1-EXP(-L326/'Final Temp'!$D$9)))</f>
        <v>99.455813332091935</v>
      </c>
      <c r="N326" s="65">
        <f>IF(M326&gt;'Final Temp'!$I$13,N325+K$2,0)</f>
        <v>170</v>
      </c>
      <c r="O326" s="66">
        <f>IF(N326&gt;0,'Final Temp'!$I$13+(('Final Temp'!$I$17-'Final Temp'!$I$13)*(1-EXP(-N326/'Final Temp'!$I$9))),M326)</f>
        <v>120.03797508589759</v>
      </c>
      <c r="P326" s="66">
        <f>IF(N326=0,O326,'Final Temp'!$I$13)</f>
        <v>75</v>
      </c>
      <c r="Q326" s="66">
        <f t="shared" si="24"/>
        <v>120.03797508589759</v>
      </c>
      <c r="R326" s="66">
        <f>'Final Temp'!$D$13+(('Final Temp'!$I$17-'Final Temp'!$D$13)*(1-EXP(-L326/'Final Temp'!$I$9)))</f>
        <v>129.53301789153238</v>
      </c>
      <c r="S326" s="66">
        <f>IF('Final Temp'!$D$17&gt;='Final Temp'!$I$13,Calcs!R326,"")</f>
        <v>129.53301789153238</v>
      </c>
    </row>
    <row r="327" spans="2:19" x14ac:dyDescent="0.25">
      <c r="B327" s="65">
        <f t="shared" si="21"/>
        <v>586.80000000000041</v>
      </c>
      <c r="C327" s="66">
        <f>'Final Temp'!$D$13+(('Final Temp'!$D$17-'Final Temp'!$D$13)*(1-EXP(-B327/'Final Temp'!$D$9)))</f>
        <v>120.40704258730909</v>
      </c>
      <c r="D327" s="65">
        <f>IF(C327&gt;'Final Temp'!$I$13,D326+A$2,0)</f>
        <v>432.00000000000176</v>
      </c>
      <c r="E327" s="66">
        <f>IF(D327&gt;0,'Final Temp'!$I$13+(('Final Temp'!I$17-'Final Temp'!$I$13)*(1-EXP(-D327/'Final Temp'!I$9))),C327)</f>
        <v>136.76384055608889</v>
      </c>
      <c r="F327" s="66">
        <f>IF(D327=0,E327,'Final Temp'!$I$13)</f>
        <v>75</v>
      </c>
      <c r="G327" s="66">
        <f t="shared" si="22"/>
        <v>136.76384055608889</v>
      </c>
      <c r="H327" s="66">
        <f>'Final Temp'!D$13+(('Final Temp'!I$17-'Final Temp'!D$13)*(1-EXP(-B327/'Final Temp'!I$9)))</f>
        <v>138.3007785323031</v>
      </c>
      <c r="I327" s="66">
        <f>IF('Final Temp'!$D$17&gt;='Final Temp'!$I$13,Calcs!H327,"")</f>
        <v>138.3007785323031</v>
      </c>
      <c r="L327" s="65">
        <f t="shared" si="23"/>
        <v>326</v>
      </c>
      <c r="M327" s="66">
        <f>'Final Temp'!$D$13+(('Final Temp'!$D$17-'Final Temp'!$D$13)*(1-EXP(-L327/'Final Temp'!$D$9)))</f>
        <v>99.568279797096125</v>
      </c>
      <c r="N327" s="65">
        <f>IF(M327&gt;'Final Temp'!$I$13,N326+K$2,0)</f>
        <v>171</v>
      </c>
      <c r="O327" s="66">
        <f>IF(N327&gt;0,'Final Temp'!$I$13+(('Final Temp'!$I$17-'Final Temp'!$I$13)*(1-EXP(-N327/'Final Temp'!$I$9))),M327)</f>
        <v>120.17612003378115</v>
      </c>
      <c r="P327" s="66">
        <f>IF(N327=0,O327,'Final Temp'!$I$13)</f>
        <v>75</v>
      </c>
      <c r="Q327" s="66">
        <f t="shared" si="24"/>
        <v>120.17612003378115</v>
      </c>
      <c r="R327" s="66">
        <f>'Final Temp'!$D$13+(('Final Temp'!$I$17-'Final Temp'!$D$13)*(1-EXP(-L327/'Final Temp'!$I$9)))</f>
        <v>129.60545346377992</v>
      </c>
      <c r="S327" s="66">
        <f>IF('Final Temp'!$D$17&gt;='Final Temp'!$I$13,Calcs!R327,"")</f>
        <v>129.60545346377992</v>
      </c>
    </row>
    <row r="328" spans="2:19" x14ac:dyDescent="0.25">
      <c r="B328" s="65">
        <f t="shared" si="21"/>
        <v>588.60000000000036</v>
      </c>
      <c r="C328" s="66">
        <f>'Final Temp'!$D$13+(('Final Temp'!$D$17-'Final Temp'!$D$13)*(1-EXP(-B328/'Final Temp'!$D$9)))</f>
        <v>120.50476287008178</v>
      </c>
      <c r="D328" s="65">
        <f>IF(C328&gt;'Final Temp'!$I$13,D327+A$2,0)</f>
        <v>433.80000000000177</v>
      </c>
      <c r="E328" s="66">
        <f>IF(D328&gt;0,'Final Temp'!$I$13+(('Final Temp'!I$17-'Final Temp'!$I$13)*(1-EXP(-D328/'Final Temp'!I$9))),C328)</f>
        <v>136.80404077433477</v>
      </c>
      <c r="F328" s="66">
        <f>IF(D328=0,E328,'Final Temp'!$I$13)</f>
        <v>75</v>
      </c>
      <c r="G328" s="66">
        <f t="shared" si="22"/>
        <v>136.80404077433477</v>
      </c>
      <c r="H328" s="66">
        <f>'Final Temp'!D$13+(('Final Temp'!I$17-'Final Temp'!D$13)*(1-EXP(-B328/'Final Temp'!I$9)))</f>
        <v>138.32188660037991</v>
      </c>
      <c r="I328" s="66">
        <f>IF('Final Temp'!$D$17&gt;='Final Temp'!$I$13,Calcs!H328,"")</f>
        <v>138.32188660037991</v>
      </c>
      <c r="L328" s="65">
        <f t="shared" si="23"/>
        <v>327</v>
      </c>
      <c r="M328" s="66">
        <f>'Final Temp'!$D$13+(('Final Temp'!$D$17-'Final Temp'!$D$13)*(1-EXP(-L328/'Final Temp'!$D$9)))</f>
        <v>99.680434288749979</v>
      </c>
      <c r="N328" s="65">
        <f>IF(M328&gt;'Final Temp'!$I$13,N327+K$2,0)</f>
        <v>172</v>
      </c>
      <c r="O328" s="66">
        <f>IF(N328&gt;0,'Final Temp'!$I$13+(('Final Temp'!$I$17-'Final Temp'!$I$13)*(1-EXP(-N328/'Final Temp'!$I$9))),M328)</f>
        <v>120.31330896509283</v>
      </c>
      <c r="P328" s="66">
        <f>IF(N328=0,O328,'Final Temp'!$I$13)</f>
        <v>75</v>
      </c>
      <c r="Q328" s="66">
        <f t="shared" si="24"/>
        <v>120.31330896509283</v>
      </c>
      <c r="R328" s="66">
        <f>'Final Temp'!$D$13+(('Final Temp'!$I$17-'Final Temp'!$D$13)*(1-EXP(-L328/'Final Temp'!$I$9)))</f>
        <v>129.67738775379803</v>
      </c>
      <c r="S328" s="66">
        <f>IF('Final Temp'!$D$17&gt;='Final Temp'!$I$13,Calcs!R328,"")</f>
        <v>129.67738775379803</v>
      </c>
    </row>
    <row r="329" spans="2:19" x14ac:dyDescent="0.25">
      <c r="B329" s="65">
        <f t="shared" si="21"/>
        <v>590.40000000000032</v>
      </c>
      <c r="C329" s="66">
        <f>'Final Temp'!$D$13+(('Final Temp'!$D$17-'Final Temp'!$D$13)*(1-EXP(-B329/'Final Temp'!$D$9)))</f>
        <v>120.60199577091083</v>
      </c>
      <c r="D329" s="65">
        <f>IF(C329&gt;'Final Temp'!$I$13,D328+A$2,0)</f>
        <v>435.60000000000178</v>
      </c>
      <c r="E329" s="66">
        <f>IF(D329&gt;0,'Final Temp'!$I$13+(('Final Temp'!I$17-'Final Temp'!$I$13)*(1-EXP(-D329/'Final Temp'!I$9))),C329)</f>
        <v>136.84374161744938</v>
      </c>
      <c r="F329" s="66">
        <f>IF(D329=0,E329,'Final Temp'!$I$13)</f>
        <v>75</v>
      </c>
      <c r="G329" s="66">
        <f t="shared" si="22"/>
        <v>136.84374161744938</v>
      </c>
      <c r="H329" s="66">
        <f>'Final Temp'!D$13+(('Final Temp'!I$17-'Final Temp'!D$13)*(1-EXP(-B329/'Final Temp'!I$9)))</f>
        <v>138.34273245982388</v>
      </c>
      <c r="I329" s="66">
        <f>IF('Final Temp'!$D$17&gt;='Final Temp'!$I$13,Calcs!H329,"")</f>
        <v>138.34273245982388</v>
      </c>
      <c r="L329" s="65">
        <f t="shared" si="23"/>
        <v>328</v>
      </c>
      <c r="M329" s="66">
        <f>'Final Temp'!$D$13+(('Final Temp'!$D$17-'Final Temp'!$D$13)*(1-EXP(-L329/'Final Temp'!$D$9)))</f>
        <v>99.792277672443703</v>
      </c>
      <c r="N329" s="65">
        <f>IF(M329&gt;'Final Temp'!$I$13,N328+K$2,0)</f>
        <v>173</v>
      </c>
      <c r="O329" s="66">
        <f>IF(N329&gt;0,'Final Temp'!$I$13+(('Final Temp'!$I$17-'Final Temp'!$I$13)*(1-EXP(-N329/'Final Temp'!$I$9))),M329)</f>
        <v>120.44954849583782</v>
      </c>
      <c r="P329" s="66">
        <f>IF(N329=0,O329,'Final Temp'!$I$13)</f>
        <v>75</v>
      </c>
      <c r="Q329" s="66">
        <f t="shared" si="24"/>
        <v>120.44954849583782</v>
      </c>
      <c r="R329" s="66">
        <f>'Final Temp'!$D$13+(('Final Temp'!$I$17-'Final Temp'!$D$13)*(1-EXP(-L329/'Final Temp'!$I$9)))</f>
        <v>129.74882423065395</v>
      </c>
      <c r="S329" s="66">
        <f>IF('Final Temp'!$D$17&gt;='Final Temp'!$I$13,Calcs!R329,"")</f>
        <v>129.74882423065395</v>
      </c>
    </row>
    <row r="330" spans="2:19" x14ac:dyDescent="0.25">
      <c r="B330" s="65">
        <f t="shared" ref="B330:B393" si="25">B329+A$2</f>
        <v>592.20000000000027</v>
      </c>
      <c r="C330" s="66">
        <f>'Final Temp'!$D$13+(('Final Temp'!$D$17-'Final Temp'!$D$13)*(1-EXP(-B330/'Final Temp'!$D$9)))</f>
        <v>120.69874372062384</v>
      </c>
      <c r="D330" s="65">
        <f>IF(C330&gt;'Final Temp'!$I$13,D329+A$2,0)</f>
        <v>437.4000000000018</v>
      </c>
      <c r="E330" s="66">
        <f>IF(D330&gt;0,'Final Temp'!$I$13+(('Final Temp'!I$17-'Final Temp'!$I$13)*(1-EXP(-D330/'Final Temp'!I$9))),C330)</f>
        <v>136.88294928877031</v>
      </c>
      <c r="F330" s="66">
        <f>IF(D330=0,E330,'Final Temp'!$I$13)</f>
        <v>75</v>
      </c>
      <c r="G330" s="66">
        <f t="shared" ref="G330:G393" si="26">IF(E330&gt;F330,E330,F330)</f>
        <v>136.88294928877031</v>
      </c>
      <c r="H330" s="66">
        <f>'Final Temp'!D$13+(('Final Temp'!I$17-'Final Temp'!D$13)*(1-EXP(-B330/'Final Temp'!I$9)))</f>
        <v>138.36331936784296</v>
      </c>
      <c r="I330" s="66">
        <f>IF('Final Temp'!$D$17&gt;='Final Temp'!$I$13,Calcs!H330,"")</f>
        <v>138.36331936784296</v>
      </c>
      <c r="L330" s="65">
        <f t="shared" si="23"/>
        <v>329</v>
      </c>
      <c r="M330" s="66">
        <f>'Final Temp'!$D$13+(('Final Temp'!$D$17-'Final Temp'!$D$13)*(1-EXP(-L330/'Final Temp'!$D$9)))</f>
        <v>99.903810811166863</v>
      </c>
      <c r="N330" s="65">
        <f>IF(M330&gt;'Final Temp'!$I$13,N329+K$2,0)</f>
        <v>174</v>
      </c>
      <c r="O330" s="66">
        <f>IF(N330&gt;0,'Final Temp'!$I$13+(('Final Temp'!$I$17-'Final Temp'!$I$13)*(1-EXP(-N330/'Final Temp'!$I$9))),M330)</f>
        <v>120.5848451962359</v>
      </c>
      <c r="P330" s="66">
        <f>IF(N330=0,O330,'Final Temp'!$I$13)</f>
        <v>75</v>
      </c>
      <c r="Q330" s="66">
        <f t="shared" si="24"/>
        <v>120.5848451962359</v>
      </c>
      <c r="R330" s="66">
        <f>'Final Temp'!$D$13+(('Final Temp'!$I$17-'Final Temp'!$D$13)*(1-EXP(-L330/'Final Temp'!$I$9)))</f>
        <v>129.81976633940769</v>
      </c>
      <c r="S330" s="66">
        <f>IF('Final Temp'!$D$17&gt;='Final Temp'!$I$13,Calcs!R330,"")</f>
        <v>129.81976633940769</v>
      </c>
    </row>
    <row r="331" spans="2:19" x14ac:dyDescent="0.25">
      <c r="B331" s="65">
        <f t="shared" si="25"/>
        <v>594.00000000000023</v>
      </c>
      <c r="C331" s="66">
        <f>'Final Temp'!$D$13+(('Final Temp'!$D$17-'Final Temp'!$D$13)*(1-EXP(-B331/'Final Temp'!$D$9)))</f>
        <v>120.79500913792459</v>
      </c>
      <c r="D331" s="65">
        <f>IF(C331&gt;'Final Temp'!$I$13,D330+A$2,0)</f>
        <v>439.20000000000181</v>
      </c>
      <c r="E331" s="66">
        <f>IF(D331&gt;0,'Final Temp'!$I$13+(('Final Temp'!I$17-'Final Temp'!$I$13)*(1-EXP(-D331/'Final Temp'!I$9))),C331)</f>
        <v>136.92166991457589</v>
      </c>
      <c r="F331" s="66">
        <f>IF(D331=0,E331,'Final Temp'!$I$13)</f>
        <v>75</v>
      </c>
      <c r="G331" s="66">
        <f t="shared" si="26"/>
        <v>136.92166991457589</v>
      </c>
      <c r="H331" s="66">
        <f>'Final Temp'!D$13+(('Final Temp'!I$17-'Final Temp'!D$13)*(1-EXP(-B331/'Final Temp'!I$9)))</f>
        <v>138.38365054118341</v>
      </c>
      <c r="I331" s="66">
        <f>IF('Final Temp'!$D$17&gt;='Final Temp'!$I$13,Calcs!H331,"")</f>
        <v>138.38365054118341</v>
      </c>
      <c r="L331" s="65">
        <f t="shared" si="23"/>
        <v>330</v>
      </c>
      <c r="M331" s="66">
        <f>'Final Temp'!$D$13+(('Final Temp'!$D$17-'Final Temp'!$D$13)*(1-EXP(-L331/'Final Temp'!$D$9)))</f>
        <v>100.01503456551526</v>
      </c>
      <c r="N331" s="65">
        <f>IF(M331&gt;'Final Temp'!$I$13,N330+K$2,0)</f>
        <v>175</v>
      </c>
      <c r="O331" s="66">
        <f>IF(N331&gt;0,'Final Temp'!$I$13+(('Final Temp'!$I$17-'Final Temp'!$I$13)*(1-EXP(-N331/'Final Temp'!$I$9))),M331)</f>
        <v>120.71920559103845</v>
      </c>
      <c r="P331" s="66">
        <f>IF(N331=0,O331,'Final Temp'!$I$13)</f>
        <v>75</v>
      </c>
      <c r="Q331" s="66">
        <f t="shared" si="24"/>
        <v>120.71920559103845</v>
      </c>
      <c r="R331" s="66">
        <f>'Final Temp'!$D$13+(('Final Temp'!$I$17-'Final Temp'!$D$13)*(1-EXP(-L331/'Final Temp'!$I$9)))</f>
        <v>129.89021750127813</v>
      </c>
      <c r="S331" s="66">
        <f>IF('Final Temp'!$D$17&gt;='Final Temp'!$I$13,Calcs!R331,"")</f>
        <v>129.89021750127813</v>
      </c>
    </row>
    <row r="332" spans="2:19" x14ac:dyDescent="0.25">
      <c r="B332" s="65">
        <f t="shared" si="25"/>
        <v>595.80000000000018</v>
      </c>
      <c r="C332" s="66">
        <f>'Final Temp'!$D$13+(('Final Temp'!$D$17-'Final Temp'!$D$13)*(1-EXP(-B332/'Final Temp'!$D$9)))</f>
        <v>120.89079442945355</v>
      </c>
      <c r="D332" s="65">
        <f>IF(C332&gt;'Final Temp'!$I$13,D331+A$2,0)</f>
        <v>441.00000000000182</v>
      </c>
      <c r="E332" s="66">
        <f>IF(D332&gt;0,'Final Temp'!$I$13+(('Final Temp'!I$17-'Final Temp'!$I$13)*(1-EXP(-D332/'Final Temp'!I$9))),C332)</f>
        <v>136.95990954504271</v>
      </c>
      <c r="F332" s="66">
        <f>IF(D332=0,E332,'Final Temp'!$I$13)</f>
        <v>75</v>
      </c>
      <c r="G332" s="66">
        <f t="shared" si="26"/>
        <v>136.95990954504271</v>
      </c>
      <c r="H332" s="66">
        <f>'Final Temp'!D$13+(('Final Temp'!I$17-'Final Temp'!D$13)*(1-EXP(-B332/'Final Temp'!I$9)))</f>
        <v>138.40372915663244</v>
      </c>
      <c r="I332" s="66">
        <f>IF('Final Temp'!$D$17&gt;='Final Temp'!$I$13,Calcs!H332,"")</f>
        <v>138.40372915663244</v>
      </c>
      <c r="L332" s="65">
        <f t="shared" si="23"/>
        <v>331</v>
      </c>
      <c r="M332" s="66">
        <f>'Final Temp'!$D$13+(('Final Temp'!$D$17-'Final Temp'!$D$13)*(1-EXP(-L332/'Final Temp'!$D$9)))</f>
        <v>100.12594979369743</v>
      </c>
      <c r="N332" s="65">
        <f>IF(M332&gt;'Final Temp'!$I$13,N331+K$2,0)</f>
        <v>176</v>
      </c>
      <c r="O332" s="66">
        <f>IF(N332&gt;0,'Final Temp'!$I$13+(('Final Temp'!$I$17-'Final Temp'!$I$13)*(1-EXP(-N332/'Final Temp'!$I$9))),M332)</f>
        <v>120.85263615984303</v>
      </c>
      <c r="P332" s="66">
        <f>IF(N332=0,O332,'Final Temp'!$I$13)</f>
        <v>75</v>
      </c>
      <c r="Q332" s="66">
        <f t="shared" si="24"/>
        <v>120.85263615984303</v>
      </c>
      <c r="R332" s="66">
        <f>'Final Temp'!$D$13+(('Final Temp'!$I$17-'Final Temp'!$D$13)*(1-EXP(-L332/'Final Temp'!$I$9)))</f>
        <v>129.96018111380789</v>
      </c>
      <c r="S332" s="66">
        <f>IF('Final Temp'!$D$17&gt;='Final Temp'!$I$13,Calcs!R332,"")</f>
        <v>129.96018111380789</v>
      </c>
    </row>
    <row r="333" spans="2:19" x14ac:dyDescent="0.25">
      <c r="B333" s="65">
        <f t="shared" si="25"/>
        <v>597.60000000000014</v>
      </c>
      <c r="C333" s="66">
        <f>'Final Temp'!$D$13+(('Final Temp'!$D$17-'Final Temp'!$D$13)*(1-EXP(-B333/'Final Temp'!$D$9)))</f>
        <v>120.98610198984795</v>
      </c>
      <c r="D333" s="65">
        <f>IF(C333&gt;'Final Temp'!$I$13,D332+A$2,0)</f>
        <v>442.80000000000183</v>
      </c>
      <c r="E333" s="66">
        <f>IF(D333&gt;0,'Final Temp'!$I$13+(('Final Temp'!I$17-'Final Temp'!$I$13)*(1-EXP(-D333/'Final Temp'!I$9))),C333)</f>
        <v>136.99767415519082</v>
      </c>
      <c r="F333" s="66">
        <f>IF(D333=0,E333,'Final Temp'!$I$13)</f>
        <v>75</v>
      </c>
      <c r="G333" s="66">
        <f t="shared" si="26"/>
        <v>136.99767415519082</v>
      </c>
      <c r="H333" s="66">
        <f>'Final Temp'!D$13+(('Final Temp'!I$17-'Final Temp'!D$13)*(1-EXP(-B333/'Final Temp'!I$9)))</f>
        <v>138.42355835151454</v>
      </c>
      <c r="I333" s="66">
        <f>IF('Final Temp'!$D$17&gt;='Final Temp'!$I$13,Calcs!H333,"")</f>
        <v>138.42355835151454</v>
      </c>
      <c r="L333" s="65">
        <f t="shared" si="23"/>
        <v>332</v>
      </c>
      <c r="M333" s="66">
        <f>'Final Temp'!$D$13+(('Final Temp'!$D$17-'Final Temp'!$D$13)*(1-EXP(-L333/'Final Temp'!$D$9)))</f>
        <v>100.23655735154126</v>
      </c>
      <c r="N333" s="65">
        <f>IF(M333&gt;'Final Temp'!$I$13,N332+K$2,0)</f>
        <v>177</v>
      </c>
      <c r="O333" s="66">
        <f>IF(N333&gt;0,'Final Temp'!$I$13+(('Final Temp'!$I$17-'Final Temp'!$I$13)*(1-EXP(-N333/'Final Temp'!$I$9))),M333)</f>
        <v>120.98514333740582</v>
      </c>
      <c r="P333" s="66">
        <f>IF(N333=0,O333,'Final Temp'!$I$13)</f>
        <v>75</v>
      </c>
      <c r="Q333" s="66">
        <f t="shared" si="24"/>
        <v>120.98514333740582</v>
      </c>
      <c r="R333" s="66">
        <f>'Final Temp'!$D$13+(('Final Temp'!$I$17-'Final Temp'!$D$13)*(1-EXP(-L333/'Final Temp'!$I$9)))</f>
        <v>130.0296605510274</v>
      </c>
      <c r="S333" s="66">
        <f>IF('Final Temp'!$D$17&gt;='Final Temp'!$I$13,Calcs!R333,"")</f>
        <v>130.0296605510274</v>
      </c>
    </row>
    <row r="334" spans="2:19" x14ac:dyDescent="0.25">
      <c r="B334" s="65">
        <f t="shared" si="25"/>
        <v>599.40000000000009</v>
      </c>
      <c r="C334" s="66">
        <f>'Final Temp'!$D$13+(('Final Temp'!$D$17-'Final Temp'!$D$13)*(1-EXP(-B334/'Final Temp'!$D$9)))</f>
        <v>121.0809342018018</v>
      </c>
      <c r="D334" s="65">
        <f>IF(C334&gt;'Final Temp'!$I$13,D333+A$2,0)</f>
        <v>444.60000000000184</v>
      </c>
      <c r="E334" s="66">
        <f>IF(D334&gt;0,'Final Temp'!$I$13+(('Final Temp'!I$17-'Final Temp'!$I$13)*(1-EXP(-D334/'Final Temp'!I$9))),C334)</f>
        <v>137.03496964581743</v>
      </c>
      <c r="F334" s="66">
        <f>IF(D334=0,E334,'Final Temp'!$I$13)</f>
        <v>75</v>
      </c>
      <c r="G334" s="66">
        <f t="shared" si="26"/>
        <v>137.03496964581743</v>
      </c>
      <c r="H334" s="66">
        <f>'Final Temp'!D$13+(('Final Temp'!I$17-'Final Temp'!D$13)*(1-EXP(-B334/'Final Temp'!I$9)))</f>
        <v>138.4431412241818</v>
      </c>
      <c r="I334" s="66">
        <f>IF('Final Temp'!$D$17&gt;='Final Temp'!$I$13,Calcs!H334,"")</f>
        <v>138.4431412241818</v>
      </c>
      <c r="L334" s="65">
        <f t="shared" si="23"/>
        <v>333</v>
      </c>
      <c r="M334" s="66">
        <f>'Final Temp'!$D$13+(('Final Temp'!$D$17-'Final Temp'!$D$13)*(1-EXP(-L334/'Final Temp'!$D$9)))</f>
        <v>100.34685809250071</v>
      </c>
      <c r="N334" s="65">
        <f>IF(M334&gt;'Final Temp'!$I$13,N333+K$2,0)</f>
        <v>178</v>
      </c>
      <c r="O334" s="66">
        <f>IF(N334&gt;0,'Final Temp'!$I$13+(('Final Temp'!$I$17-'Final Temp'!$I$13)*(1-EXP(-N334/'Final Temp'!$I$9))),M334)</f>
        <v>121.11673351395207</v>
      </c>
      <c r="P334" s="66">
        <f>IF(N334=0,O334,'Final Temp'!$I$13)</f>
        <v>75</v>
      </c>
      <c r="Q334" s="66">
        <f t="shared" si="24"/>
        <v>121.11673351395207</v>
      </c>
      <c r="R334" s="66">
        <f>'Final Temp'!$D$13+(('Final Temp'!$I$17-'Final Temp'!$D$13)*(1-EXP(-L334/'Final Temp'!$I$9)))</f>
        <v>130.09865916361736</v>
      </c>
      <c r="S334" s="66">
        <f>IF('Final Temp'!$D$17&gt;='Final Temp'!$I$13,Calcs!R334,"")</f>
        <v>130.09865916361736</v>
      </c>
    </row>
    <row r="335" spans="2:19" x14ac:dyDescent="0.25">
      <c r="B335" s="65">
        <f t="shared" si="25"/>
        <v>601.20000000000005</v>
      </c>
      <c r="C335" s="66">
        <f>'Final Temp'!$D$13+(('Final Temp'!$D$17-'Final Temp'!$D$13)*(1-EXP(-B335/'Final Temp'!$D$9)))</f>
        <v>121.17529343612533</v>
      </c>
      <c r="D335" s="65">
        <f>IF(C335&gt;'Final Temp'!$I$13,D334+A$2,0)</f>
        <v>446.40000000000185</v>
      </c>
      <c r="E335" s="66">
        <f>IF(D335&gt;0,'Final Temp'!$I$13+(('Final Temp'!I$17-'Final Temp'!$I$13)*(1-EXP(-D335/'Final Temp'!I$9))),C335)</f>
        <v>137.07180184441879</v>
      </c>
      <c r="F335" s="66">
        <f>IF(D335=0,E335,'Final Temp'!$I$13)</f>
        <v>75</v>
      </c>
      <c r="G335" s="66">
        <f t="shared" si="26"/>
        <v>137.07180184441879</v>
      </c>
      <c r="H335" s="66">
        <f>'Final Temp'!D$13+(('Final Temp'!I$17-'Final Temp'!D$13)*(1-EXP(-B335/'Final Temp'!I$9)))</f>
        <v>138.46248083449785</v>
      </c>
      <c r="I335" s="66">
        <f>IF('Final Temp'!$D$17&gt;='Final Temp'!$I$13,Calcs!H335,"")</f>
        <v>138.46248083449785</v>
      </c>
      <c r="L335" s="65">
        <f t="shared" si="23"/>
        <v>334</v>
      </c>
      <c r="M335" s="66">
        <f>'Final Temp'!$D$13+(('Final Temp'!$D$17-'Final Temp'!$D$13)*(1-EXP(-L335/'Final Temp'!$D$9)))</f>
        <v>100.45685286766229</v>
      </c>
      <c r="N335" s="65">
        <f>IF(M335&gt;'Final Temp'!$I$13,N334+K$2,0)</f>
        <v>179</v>
      </c>
      <c r="O335" s="66">
        <f>IF(N335&gt;0,'Final Temp'!$I$13+(('Final Temp'!$I$17-'Final Temp'!$I$13)*(1-EXP(-N335/'Final Temp'!$I$9))),M335)</f>
        <v>121.24741303548416</v>
      </c>
      <c r="P335" s="66">
        <f>IF(N335=0,O335,'Final Temp'!$I$13)</f>
        <v>75</v>
      </c>
      <c r="Q335" s="66">
        <f t="shared" si="24"/>
        <v>121.24741303548416</v>
      </c>
      <c r="R335" s="66">
        <f>'Final Temp'!$D$13+(('Final Temp'!$I$17-'Final Temp'!$D$13)*(1-EXP(-L335/'Final Temp'!$I$9)))</f>
        <v>130.16718027907061</v>
      </c>
      <c r="S335" s="66">
        <f>IF('Final Temp'!$D$17&gt;='Final Temp'!$I$13,Calcs!R335,"")</f>
        <v>130.16718027907061</v>
      </c>
    </row>
    <row r="336" spans="2:19" x14ac:dyDescent="0.25">
      <c r="B336" s="65">
        <f t="shared" si="25"/>
        <v>603</v>
      </c>
      <c r="C336" s="66">
        <f>'Final Temp'!$D$13+(('Final Temp'!$D$17-'Final Temp'!$D$13)*(1-EXP(-B336/'Final Temp'!$D$9)))</f>
        <v>121.26918205180431</v>
      </c>
      <c r="D336" s="65">
        <f>IF(C336&gt;'Final Temp'!$I$13,D335+A$2,0)</f>
        <v>448.20000000000186</v>
      </c>
      <c r="E336" s="66">
        <f>IF(D336&gt;0,'Final Temp'!$I$13+(('Final Temp'!I$17-'Final Temp'!$I$13)*(1-EXP(-D336/'Final Temp'!I$9))),C336)</f>
        <v>137.10817650610085</v>
      </c>
      <c r="F336" s="66">
        <f>IF(D336=0,E336,'Final Temp'!$I$13)</f>
        <v>75</v>
      </c>
      <c r="G336" s="66">
        <f t="shared" si="26"/>
        <v>137.10817650610085</v>
      </c>
      <c r="H336" s="66">
        <f>'Final Temp'!D$13+(('Final Temp'!I$17-'Final Temp'!D$13)*(1-EXP(-B336/'Final Temp'!I$9)))</f>
        <v>138.48158020431623</v>
      </c>
      <c r="I336" s="66">
        <f>IF('Final Temp'!$D$17&gt;='Final Temp'!$I$13,Calcs!H336,"")</f>
        <v>138.48158020431623</v>
      </c>
      <c r="L336" s="65">
        <f t="shared" si="23"/>
        <v>335</v>
      </c>
      <c r="M336" s="66">
        <f>'Final Temp'!$D$13+(('Final Temp'!$D$17-'Final Temp'!$D$13)*(1-EXP(-L336/'Final Temp'!$D$9)))</f>
        <v>100.56654252575166</v>
      </c>
      <c r="N336" s="65">
        <f>IF(M336&gt;'Final Temp'!$I$13,N335+K$2,0)</f>
        <v>180</v>
      </c>
      <c r="O336" s="66">
        <f>IF(N336&gt;0,'Final Temp'!$I$13+(('Final Temp'!$I$17-'Final Temp'!$I$13)*(1-EXP(-N336/'Final Temp'!$I$9))),M336)</f>
        <v>121.37718820408764</v>
      </c>
      <c r="P336" s="66">
        <f>IF(N336=0,O336,'Final Temp'!$I$13)</f>
        <v>75</v>
      </c>
      <c r="Q336" s="66">
        <f t="shared" si="24"/>
        <v>121.37718820408764</v>
      </c>
      <c r="R336" s="66">
        <f>'Final Temp'!$D$13+(('Final Temp'!$I$17-'Final Temp'!$D$13)*(1-EXP(-L336/'Final Temp'!$I$9)))</f>
        <v>130.2352272018523</v>
      </c>
      <c r="S336" s="66">
        <f>IF('Final Temp'!$D$17&gt;='Final Temp'!$I$13,Calcs!R336,"")</f>
        <v>130.2352272018523</v>
      </c>
    </row>
    <row r="337" spans="2:19" x14ac:dyDescent="0.25">
      <c r="B337" s="65">
        <f t="shared" si="25"/>
        <v>604.79999999999995</v>
      </c>
      <c r="C337" s="66">
        <f>'Final Temp'!$D$13+(('Final Temp'!$D$17-'Final Temp'!$D$13)*(1-EXP(-B337/'Final Temp'!$D$9)))</f>
        <v>121.362602396059</v>
      </c>
      <c r="D337" s="65">
        <f>IF(C337&gt;'Final Temp'!$I$13,D336+A$2,0)</f>
        <v>450.00000000000188</v>
      </c>
      <c r="E337" s="66">
        <f>IF(D337&gt;0,'Final Temp'!$I$13+(('Final Temp'!I$17-'Final Temp'!$I$13)*(1-EXP(-D337/'Final Temp'!I$9))),C337)</f>
        <v>137.14409931447855</v>
      </c>
      <c r="F337" s="66">
        <f>IF(D337=0,E337,'Final Temp'!$I$13)</f>
        <v>75</v>
      </c>
      <c r="G337" s="66">
        <f t="shared" si="26"/>
        <v>137.14409931447855</v>
      </c>
      <c r="H337" s="66">
        <f>'Final Temp'!D$13+(('Final Temp'!I$17-'Final Temp'!D$13)*(1-EXP(-B337/'Final Temp'!I$9)))</f>
        <v>138.50044231795223</v>
      </c>
      <c r="I337" s="66">
        <f>IF('Final Temp'!$D$17&gt;='Final Temp'!$I$13,Calcs!H337,"")</f>
        <v>138.50044231795223</v>
      </c>
      <c r="L337" s="65">
        <f t="shared" si="23"/>
        <v>336</v>
      </c>
      <c r="M337" s="66">
        <f>'Final Temp'!$D$13+(('Final Temp'!$D$17-'Final Temp'!$D$13)*(1-EXP(-L337/'Final Temp'!$D$9)))</f>
        <v>100.67592791314019</v>
      </c>
      <c r="N337" s="65">
        <f>IF(M337&gt;'Final Temp'!$I$13,N336+K$2,0)</f>
        <v>181</v>
      </c>
      <c r="O337" s="66">
        <f>IF(N337&gt;0,'Final Temp'!$I$13+(('Final Temp'!$I$17-'Final Temp'!$I$13)*(1-EXP(-N337/'Final Temp'!$I$9))),M337)</f>
        <v>121.50606527823527</v>
      </c>
      <c r="P337" s="66">
        <f>IF(N337=0,O337,'Final Temp'!$I$13)</f>
        <v>75</v>
      </c>
      <c r="Q337" s="66">
        <f t="shared" si="24"/>
        <v>121.50606527823527</v>
      </c>
      <c r="R337" s="66">
        <f>'Final Temp'!$D$13+(('Final Temp'!$I$17-'Final Temp'!$D$13)*(1-EXP(-L337/'Final Temp'!$I$9)))</f>
        <v>130.30280321355949</v>
      </c>
      <c r="S337" s="66">
        <f>IF('Final Temp'!$D$17&gt;='Final Temp'!$I$13,Calcs!R337,"")</f>
        <v>130.30280321355949</v>
      </c>
    </row>
    <row r="338" spans="2:19" x14ac:dyDescent="0.25">
      <c r="B338" s="65">
        <f t="shared" si="25"/>
        <v>606.59999999999991</v>
      </c>
      <c r="C338" s="66">
        <f>'Final Temp'!$D$13+(('Final Temp'!$D$17-'Final Temp'!$D$13)*(1-EXP(-B338/'Final Temp'!$D$9)))</f>
        <v>121.4555568044029</v>
      </c>
      <c r="D338" s="65">
        <f>IF(C338&gt;'Final Temp'!$I$13,D337+A$2,0)</f>
        <v>451.80000000000189</v>
      </c>
      <c r="E338" s="66">
        <f>IF(D338&gt;0,'Final Temp'!$I$13+(('Final Temp'!I$17-'Final Temp'!$I$13)*(1-EXP(-D338/'Final Temp'!I$9))),C338)</f>
        <v>137.17957588256377</v>
      </c>
      <c r="F338" s="66">
        <f>IF(D338=0,E338,'Final Temp'!$I$13)</f>
        <v>75</v>
      </c>
      <c r="G338" s="66">
        <f t="shared" si="26"/>
        <v>137.17957588256377</v>
      </c>
      <c r="H338" s="66">
        <f>'Final Temp'!D$13+(('Final Temp'!I$17-'Final Temp'!D$13)*(1-EXP(-B338/'Final Temp'!I$9)))</f>
        <v>138.51907012264957</v>
      </c>
      <c r="I338" s="66">
        <f>IF('Final Temp'!$D$17&gt;='Final Temp'!$I$13,Calcs!H338,"")</f>
        <v>138.51907012264957</v>
      </c>
      <c r="L338" s="65">
        <f t="shared" si="23"/>
        <v>337</v>
      </c>
      <c r="M338" s="66">
        <f>'Final Temp'!$D$13+(('Final Temp'!$D$17-'Final Temp'!$D$13)*(1-EXP(-L338/'Final Temp'!$D$9)))</f>
        <v>100.78500987385144</v>
      </c>
      <c r="N338" s="65">
        <f>IF(M338&gt;'Final Temp'!$I$13,N337+K$2,0)</f>
        <v>182</v>
      </c>
      <c r="O338" s="66">
        <f>IF(N338&gt;0,'Final Temp'!$I$13+(('Final Temp'!$I$17-'Final Temp'!$I$13)*(1-EXP(-N338/'Final Temp'!$I$9))),M338)</f>
        <v>121.63405047308868</v>
      </c>
      <c r="P338" s="66">
        <f>IF(N338=0,O338,'Final Temp'!$I$13)</f>
        <v>75</v>
      </c>
      <c r="Q338" s="66">
        <f t="shared" si="24"/>
        <v>121.63405047308868</v>
      </c>
      <c r="R338" s="66">
        <f>'Final Temp'!$D$13+(('Final Temp'!$I$17-'Final Temp'!$D$13)*(1-EXP(-L338/'Final Temp'!$I$9)))</f>
        <v>130.36991157307932</v>
      </c>
      <c r="S338" s="66">
        <f>IF('Final Temp'!$D$17&gt;='Final Temp'!$I$13,Calcs!R338,"")</f>
        <v>130.36991157307932</v>
      </c>
    </row>
    <row r="339" spans="2:19" x14ac:dyDescent="0.25">
      <c r="B339" s="65">
        <f t="shared" si="25"/>
        <v>608.39999999999986</v>
      </c>
      <c r="C339" s="66">
        <f>'Final Temp'!$D$13+(('Final Temp'!$D$17-'Final Temp'!$D$13)*(1-EXP(-B339/'Final Temp'!$D$9)))</f>
        <v>121.54804760070107</v>
      </c>
      <c r="D339" s="65">
        <f>IF(C339&gt;'Final Temp'!$I$13,D338+A$2,0)</f>
        <v>453.6000000000019</v>
      </c>
      <c r="E339" s="66">
        <f>IF(D339&gt;0,'Final Temp'!$I$13+(('Final Temp'!I$17-'Final Temp'!$I$13)*(1-EXP(-D339/'Final Temp'!I$9))),C339)</f>
        <v>137.21461175364243</v>
      </c>
      <c r="F339" s="66">
        <f>IF(D339=0,E339,'Final Temp'!$I$13)</f>
        <v>75</v>
      </c>
      <c r="G339" s="66">
        <f t="shared" si="26"/>
        <v>137.21461175364243</v>
      </c>
      <c r="H339" s="66">
        <f>'Final Temp'!D$13+(('Final Temp'!I$17-'Final Temp'!D$13)*(1-EXP(-B339/'Final Temp'!I$9)))</f>
        <v>138.53746652904056</v>
      </c>
      <c r="I339" s="66">
        <f>IF('Final Temp'!$D$17&gt;='Final Temp'!$I$13,Calcs!H339,"")</f>
        <v>138.53746652904056</v>
      </c>
      <c r="L339" s="65">
        <f t="shared" si="23"/>
        <v>338</v>
      </c>
      <c r="M339" s="66">
        <f>'Final Temp'!$D$13+(('Final Temp'!$D$17-'Final Temp'!$D$13)*(1-EXP(-L339/'Final Temp'!$D$9)))</f>
        <v>100.89378924956777</v>
      </c>
      <c r="N339" s="65">
        <f>IF(M339&gt;'Final Temp'!$I$13,N338+K$2,0)</f>
        <v>183</v>
      </c>
      <c r="O339" s="66">
        <f>IF(N339&gt;0,'Final Temp'!$I$13+(('Final Temp'!$I$17-'Final Temp'!$I$13)*(1-EXP(-N339/'Final Temp'!$I$9))),M339)</f>
        <v>121.76114996079821</v>
      </c>
      <c r="P339" s="66">
        <f>IF(N339=0,O339,'Final Temp'!$I$13)</f>
        <v>75</v>
      </c>
      <c r="Q339" s="66">
        <f t="shared" si="24"/>
        <v>121.76114996079821</v>
      </c>
      <c r="R339" s="66">
        <f>'Final Temp'!$D$13+(('Final Temp'!$I$17-'Final Temp'!$D$13)*(1-EXP(-L339/'Final Temp'!$I$9)))</f>
        <v>130.43655551674613</v>
      </c>
      <c r="S339" s="66">
        <f>IF('Final Temp'!$D$17&gt;='Final Temp'!$I$13,Calcs!R339,"")</f>
        <v>130.43655551674613</v>
      </c>
    </row>
    <row r="340" spans="2:19" x14ac:dyDescent="0.25">
      <c r="B340" s="65">
        <f t="shared" si="25"/>
        <v>610.19999999999982</v>
      </c>
      <c r="C340" s="66">
        <f>'Final Temp'!$D$13+(('Final Temp'!$D$17-'Final Temp'!$D$13)*(1-EXP(-B340/'Final Temp'!$D$9)))</f>
        <v>121.6400770972282</v>
      </c>
      <c r="D340" s="65">
        <f>IF(C340&gt;'Final Temp'!$I$13,D339+A$2,0)</f>
        <v>455.40000000000191</v>
      </c>
      <c r="E340" s="66">
        <f>IF(D340&gt;0,'Final Temp'!$I$13+(('Final Temp'!I$17-'Final Temp'!$I$13)*(1-EXP(-D340/'Final Temp'!I$9))),C340)</f>
        <v>137.24921240214067</v>
      </c>
      <c r="F340" s="66">
        <f>IF(D340=0,E340,'Final Temp'!$I$13)</f>
        <v>75</v>
      </c>
      <c r="G340" s="66">
        <f t="shared" si="26"/>
        <v>137.24921240214067</v>
      </c>
      <c r="H340" s="66">
        <f>'Final Temp'!D$13+(('Final Temp'!I$17-'Final Temp'!D$13)*(1-EXP(-B340/'Final Temp'!I$9)))</f>
        <v>138.5556344116012</v>
      </c>
      <c r="I340" s="66">
        <f>IF('Final Temp'!$D$17&gt;='Final Temp'!$I$13,Calcs!H340,"")</f>
        <v>138.5556344116012</v>
      </c>
      <c r="L340" s="65">
        <f t="shared" si="23"/>
        <v>339</v>
      </c>
      <c r="M340" s="66">
        <f>'Final Temp'!$D$13+(('Final Temp'!$D$17-'Final Temp'!$D$13)*(1-EXP(-L340/'Final Temp'!$D$9)))</f>
        <v>101.00226687963678</v>
      </c>
      <c r="N340" s="65">
        <f>IF(M340&gt;'Final Temp'!$I$13,N339+K$2,0)</f>
        <v>184</v>
      </c>
      <c r="O340" s="66">
        <f>IF(N340&gt;0,'Final Temp'!$I$13+(('Final Temp'!$I$17-'Final Temp'!$I$13)*(1-EXP(-N340/'Final Temp'!$I$9))),M340)</f>
        <v>121.88736987080048</v>
      </c>
      <c r="P340" s="66">
        <f>IF(N340=0,O340,'Final Temp'!$I$13)</f>
        <v>75</v>
      </c>
      <c r="Q340" s="66">
        <f t="shared" si="24"/>
        <v>121.88736987080048</v>
      </c>
      <c r="R340" s="66">
        <f>'Final Temp'!$D$13+(('Final Temp'!$I$17-'Final Temp'!$D$13)*(1-EXP(-L340/'Final Temp'!$I$9)))</f>
        <v>130.5027382584976</v>
      </c>
      <c r="S340" s="66">
        <f>IF('Final Temp'!$D$17&gt;='Final Temp'!$I$13,Calcs!R340,"")</f>
        <v>130.5027382584976</v>
      </c>
    </row>
    <row r="341" spans="2:19" x14ac:dyDescent="0.25">
      <c r="B341" s="65">
        <f t="shared" si="25"/>
        <v>611.99999999999977</v>
      </c>
      <c r="C341" s="66">
        <f>'Final Temp'!$D$13+(('Final Temp'!$D$17-'Final Temp'!$D$13)*(1-EXP(-B341/'Final Temp'!$D$9)))</f>
        <v>121.73164759472652</v>
      </c>
      <c r="D341" s="65">
        <f>IF(C341&gt;'Final Temp'!$I$13,D340+A$2,0)</f>
        <v>457.20000000000192</v>
      </c>
      <c r="E341" s="66">
        <f>IF(D341&gt;0,'Final Temp'!$I$13+(('Final Temp'!I$17-'Final Temp'!$I$13)*(1-EXP(-D341/'Final Temp'!I$9))),C341)</f>
        <v>137.28338323448025</v>
      </c>
      <c r="F341" s="66">
        <f>IF(D341=0,E341,'Final Temp'!$I$13)</f>
        <v>75</v>
      </c>
      <c r="G341" s="66">
        <f t="shared" si="26"/>
        <v>137.28338323448025</v>
      </c>
      <c r="H341" s="66">
        <f>'Final Temp'!D$13+(('Final Temp'!I$17-'Final Temp'!D$13)*(1-EXP(-B341/'Final Temp'!I$9)))</f>
        <v>138.57357660910009</v>
      </c>
      <c r="I341" s="66">
        <f>IF('Final Temp'!$D$17&gt;='Final Temp'!$I$13,Calcs!H341,"")</f>
        <v>138.57357660910009</v>
      </c>
      <c r="L341" s="65">
        <f t="shared" si="23"/>
        <v>340</v>
      </c>
      <c r="M341" s="66">
        <f>'Final Temp'!$D$13+(('Final Temp'!$D$17-'Final Temp'!$D$13)*(1-EXP(-L341/'Final Temp'!$D$9)))</f>
        <v>101.11044360107772</v>
      </c>
      <c r="N341" s="65">
        <f>IF(M341&gt;'Final Temp'!$I$13,N340+K$2,0)</f>
        <v>185</v>
      </c>
      <c r="O341" s="66">
        <f>IF(N341&gt;0,'Final Temp'!$I$13+(('Final Temp'!$I$17-'Final Temp'!$I$13)*(1-EXP(-N341/'Final Temp'!$I$9))),M341)</f>
        <v>122.01271629011413</v>
      </c>
      <c r="P341" s="66">
        <f>IF(N341=0,O341,'Final Temp'!$I$13)</f>
        <v>75</v>
      </c>
      <c r="Q341" s="66">
        <f t="shared" si="24"/>
        <v>122.01271629011413</v>
      </c>
      <c r="R341" s="66">
        <f>'Final Temp'!$D$13+(('Final Temp'!$I$17-'Final Temp'!$D$13)*(1-EXP(-L341/'Final Temp'!$I$9)))</f>
        <v>130.5684629900297</v>
      </c>
      <c r="S341" s="66">
        <f>IF('Final Temp'!$D$17&gt;='Final Temp'!$I$13,Calcs!R341,"")</f>
        <v>130.5684629900297</v>
      </c>
    </row>
    <row r="342" spans="2:19" x14ac:dyDescent="0.25">
      <c r="B342" s="65">
        <f t="shared" si="25"/>
        <v>613.79999999999973</v>
      </c>
      <c r="C342" s="66">
        <f>'Final Temp'!$D$13+(('Final Temp'!$D$17-'Final Temp'!$D$13)*(1-EXP(-B342/'Final Temp'!$D$9)))</f>
        <v>121.82276138246323</v>
      </c>
      <c r="D342" s="65">
        <f>IF(C342&gt;'Final Temp'!$I$13,D341+A$2,0)</f>
        <v>459.00000000000193</v>
      </c>
      <c r="E342" s="66">
        <f>IF(D342&gt;0,'Final Temp'!$I$13+(('Final Temp'!I$17-'Final Temp'!$I$13)*(1-EXP(-D342/'Final Temp'!I$9))),C342)</f>
        <v>137.31712958992318</v>
      </c>
      <c r="F342" s="66">
        <f>IF(D342=0,E342,'Final Temp'!$I$13)</f>
        <v>75</v>
      </c>
      <c r="G342" s="66">
        <f t="shared" si="26"/>
        <v>137.31712958992318</v>
      </c>
      <c r="H342" s="66">
        <f>'Final Temp'!D$13+(('Final Temp'!I$17-'Final Temp'!D$13)*(1-EXP(-B342/'Final Temp'!I$9)))</f>
        <v>138.591295925042</v>
      </c>
      <c r="I342" s="66">
        <f>IF('Final Temp'!$D$17&gt;='Final Temp'!$I$13,Calcs!H342,"")</f>
        <v>138.591295925042</v>
      </c>
      <c r="L342" s="65">
        <f t="shared" si="23"/>
        <v>341</v>
      </c>
      <c r="M342" s="66">
        <f>'Final Temp'!$D$13+(('Final Temp'!$D$17-'Final Temp'!$D$13)*(1-EXP(-L342/'Final Temp'!$D$9)))</f>
        <v>101.21832024858806</v>
      </c>
      <c r="N342" s="65">
        <f>IF(M342&gt;'Final Temp'!$I$13,N341+K$2,0)</f>
        <v>186</v>
      </c>
      <c r="O342" s="66">
        <f>IF(N342&gt;0,'Final Temp'!$I$13+(('Final Temp'!$I$17-'Final Temp'!$I$13)*(1-EXP(-N342/'Final Temp'!$I$9))),M342)</f>
        <v>122.13719526363317</v>
      </c>
      <c r="P342" s="66">
        <f>IF(N342=0,O342,'Final Temp'!$I$13)</f>
        <v>75</v>
      </c>
      <c r="Q342" s="66">
        <f t="shared" si="24"/>
        <v>122.13719526363317</v>
      </c>
      <c r="R342" s="66">
        <f>'Final Temp'!$D$13+(('Final Temp'!$I$17-'Final Temp'!$D$13)*(1-EXP(-L342/'Final Temp'!$I$9)))</f>
        <v>130.63373288095062</v>
      </c>
      <c r="S342" s="66">
        <f>IF('Final Temp'!$D$17&gt;='Final Temp'!$I$13,Calcs!R342,"")</f>
        <v>130.63373288095062</v>
      </c>
    </row>
    <row r="343" spans="2:19" x14ac:dyDescent="0.25">
      <c r="B343" s="65">
        <f t="shared" si="25"/>
        <v>615.59999999999968</v>
      </c>
      <c r="C343" s="66">
        <f>'Final Temp'!$D$13+(('Final Temp'!$D$17-'Final Temp'!$D$13)*(1-EXP(-B343/'Final Temp'!$D$9)))</f>
        <v>121.91342073828778</v>
      </c>
      <c r="D343" s="65">
        <f>IF(C343&gt;'Final Temp'!$I$13,D342+A$2,0)</f>
        <v>460.80000000000194</v>
      </c>
      <c r="E343" s="66">
        <f>IF(D343&gt;0,'Final Temp'!$I$13+(('Final Temp'!I$17-'Final Temp'!$I$13)*(1-EXP(-D343/'Final Temp'!I$9))),C343)</f>
        <v>137.35045674140622</v>
      </c>
      <c r="F343" s="66">
        <f>IF(D343=0,E343,'Final Temp'!$I$13)</f>
        <v>75</v>
      </c>
      <c r="G343" s="66">
        <f t="shared" si="26"/>
        <v>137.35045674140622</v>
      </c>
      <c r="H343" s="66">
        <f>'Final Temp'!D$13+(('Final Temp'!I$17-'Final Temp'!D$13)*(1-EXP(-B343/'Final Temp'!I$9)))</f>
        <v>138.60879512810624</v>
      </c>
      <c r="I343" s="66">
        <f>IF('Final Temp'!$D$17&gt;='Final Temp'!$I$13,Calcs!H343,"")</f>
        <v>138.60879512810624</v>
      </c>
      <c r="L343" s="65">
        <f t="shared" si="23"/>
        <v>342</v>
      </c>
      <c r="M343" s="66">
        <f>'Final Temp'!$D$13+(('Final Temp'!$D$17-'Final Temp'!$D$13)*(1-EXP(-L343/'Final Temp'!$D$9)))</f>
        <v>101.32589765454988</v>
      </c>
      <c r="N343" s="65">
        <f>IF(M343&gt;'Final Temp'!$I$13,N342+K$2,0)</f>
        <v>187</v>
      </c>
      <c r="O343" s="66">
        <f>IF(N343&gt;0,'Final Temp'!$I$13+(('Final Temp'!$I$17-'Final Temp'!$I$13)*(1-EXP(-N343/'Final Temp'!$I$9))),M343)</f>
        <v>122.26081279441865</v>
      </c>
      <c r="P343" s="66">
        <f>IF(N343=0,O343,'Final Temp'!$I$13)</f>
        <v>75</v>
      </c>
      <c r="Q343" s="66">
        <f t="shared" si="24"/>
        <v>122.26081279441865</v>
      </c>
      <c r="R343" s="66">
        <f>'Final Temp'!$D$13+(('Final Temp'!$I$17-'Final Temp'!$D$13)*(1-EXP(-L343/'Final Temp'!$I$9)))</f>
        <v>130.69855107893363</v>
      </c>
      <c r="S343" s="66">
        <f>IF('Final Temp'!$D$17&gt;='Final Temp'!$I$13,Calcs!R343,"")</f>
        <v>130.69855107893363</v>
      </c>
    </row>
    <row r="344" spans="2:19" x14ac:dyDescent="0.25">
      <c r="B344" s="65">
        <f t="shared" si="25"/>
        <v>617.39999999999964</v>
      </c>
      <c r="C344" s="66">
        <f>'Final Temp'!$D$13+(('Final Temp'!$D$17-'Final Temp'!$D$13)*(1-EXP(-B344/'Final Temp'!$D$9)))</f>
        <v>122.00362792868876</v>
      </c>
      <c r="D344" s="65">
        <f>IF(C344&gt;'Final Temp'!$I$13,D343+A$2,0)</f>
        <v>462.60000000000196</v>
      </c>
      <c r="E344" s="66">
        <f>IF(D344&gt;0,'Final Temp'!$I$13+(('Final Temp'!I$17-'Final Temp'!$I$13)*(1-EXP(-D344/'Final Temp'!I$9))),C344)</f>
        <v>137.38336989636457</v>
      </c>
      <c r="F344" s="66">
        <f>IF(D344=0,E344,'Final Temp'!$I$13)</f>
        <v>75</v>
      </c>
      <c r="G344" s="66">
        <f t="shared" si="26"/>
        <v>137.38336989636457</v>
      </c>
      <c r="H344" s="66">
        <f>'Final Temp'!D$13+(('Final Temp'!I$17-'Final Temp'!D$13)*(1-EXP(-B344/'Final Temp'!I$9)))</f>
        <v>138.62607695257879</v>
      </c>
      <c r="I344" s="66">
        <f>IF('Final Temp'!$D$17&gt;='Final Temp'!$I$13,Calcs!H344,"")</f>
        <v>138.62607695257879</v>
      </c>
      <c r="L344" s="65">
        <f t="shared" si="23"/>
        <v>343</v>
      </c>
      <c r="M344" s="66">
        <f>'Final Temp'!$D$13+(('Final Temp'!$D$17-'Final Temp'!$D$13)*(1-EXP(-L344/'Final Temp'!$D$9)))</f>
        <v>101.43317664903628</v>
      </c>
      <c r="N344" s="65">
        <f>IF(M344&gt;'Final Temp'!$I$13,N343+K$2,0)</f>
        <v>188</v>
      </c>
      <c r="O344" s="66">
        <f>IF(N344&gt;0,'Final Temp'!$I$13+(('Final Temp'!$I$17-'Final Temp'!$I$13)*(1-EXP(-N344/'Final Temp'!$I$9))),M344)</f>
        <v>122.3835748439881</v>
      </c>
      <c r="P344" s="66">
        <f>IF(N344=0,O344,'Final Temp'!$I$13)</f>
        <v>75</v>
      </c>
      <c r="Q344" s="66">
        <f t="shared" si="24"/>
        <v>122.3835748439881</v>
      </c>
      <c r="R344" s="66">
        <f>'Final Temp'!$D$13+(('Final Temp'!$I$17-'Final Temp'!$D$13)*(1-EXP(-L344/'Final Temp'!$I$9)))</f>
        <v>130.76292070986898</v>
      </c>
      <c r="S344" s="66">
        <f>IF('Final Temp'!$D$17&gt;='Final Temp'!$I$13,Calcs!R344,"")</f>
        <v>130.76292070986898</v>
      </c>
    </row>
    <row r="345" spans="2:19" x14ac:dyDescent="0.25">
      <c r="B345" s="65">
        <f t="shared" si="25"/>
        <v>619.19999999999959</v>
      </c>
      <c r="C345" s="66">
        <f>'Final Temp'!$D$13+(('Final Temp'!$D$17-'Final Temp'!$D$13)*(1-EXP(-B345/'Final Temp'!$D$9)))</f>
        <v>122.09338520885066</v>
      </c>
      <c r="D345" s="65">
        <f>IF(C345&gt;'Final Temp'!$I$13,D344+A$2,0)</f>
        <v>464.40000000000197</v>
      </c>
      <c r="E345" s="66">
        <f>IF(D345&gt;0,'Final Temp'!$I$13+(('Final Temp'!I$17-'Final Temp'!$I$13)*(1-EXP(-D345/'Final Temp'!I$9))),C345)</f>
        <v>137.41587419754566</v>
      </c>
      <c r="F345" s="66">
        <f>IF(D345=0,E345,'Final Temp'!$I$13)</f>
        <v>75</v>
      </c>
      <c r="G345" s="66">
        <f t="shared" si="26"/>
        <v>137.41587419754566</v>
      </c>
      <c r="H345" s="66">
        <f>'Final Temp'!D$13+(('Final Temp'!I$17-'Final Temp'!D$13)*(1-EXP(-B345/'Final Temp'!I$9)))</f>
        <v>138.64314409877989</v>
      </c>
      <c r="I345" s="66">
        <f>IF('Final Temp'!$D$17&gt;='Final Temp'!$I$13,Calcs!H345,"")</f>
        <v>138.64314409877989</v>
      </c>
      <c r="L345" s="65">
        <f t="shared" si="23"/>
        <v>344</v>
      </c>
      <c r="M345" s="66">
        <f>'Final Temp'!$D$13+(('Final Temp'!$D$17-'Final Temp'!$D$13)*(1-EXP(-L345/'Final Temp'!$D$9)))</f>
        <v>101.54015805981786</v>
      </c>
      <c r="N345" s="65">
        <f>IF(M345&gt;'Final Temp'!$I$13,N344+K$2,0)</f>
        <v>189</v>
      </c>
      <c r="O345" s="66">
        <f>IF(N345&gt;0,'Final Temp'!$I$13+(('Final Temp'!$I$17-'Final Temp'!$I$13)*(1-EXP(-N345/'Final Temp'!$I$9))),M345)</f>
        <v>122.50548733260305</v>
      </c>
      <c r="P345" s="66">
        <f>IF(N345=0,O345,'Final Temp'!$I$13)</f>
        <v>75</v>
      </c>
      <c r="Q345" s="66">
        <f t="shared" si="24"/>
        <v>122.50548733260305</v>
      </c>
      <c r="R345" s="66">
        <f>'Final Temp'!$D$13+(('Final Temp'!$I$17-'Final Temp'!$D$13)*(1-EXP(-L345/'Final Temp'!$I$9)))</f>
        <v>130.82684487801436</v>
      </c>
      <c r="S345" s="66">
        <f>IF('Final Temp'!$D$17&gt;='Final Temp'!$I$13,Calcs!R345,"")</f>
        <v>130.82684487801436</v>
      </c>
    </row>
    <row r="346" spans="2:19" x14ac:dyDescent="0.25">
      <c r="B346" s="65">
        <f t="shared" si="25"/>
        <v>620.99999999999955</v>
      </c>
      <c r="C346" s="66">
        <f>'Final Temp'!$D$13+(('Final Temp'!$D$17-'Final Temp'!$D$13)*(1-EXP(-B346/'Final Temp'!$D$9)))</f>
        <v>122.18269482271013</v>
      </c>
      <c r="D346" s="65">
        <f>IF(C346&gt;'Final Temp'!$I$13,D345+A$2,0)</f>
        <v>466.20000000000198</v>
      </c>
      <c r="E346" s="66">
        <f>IF(D346&gt;0,'Final Temp'!$I$13+(('Final Temp'!I$17-'Final Temp'!$I$13)*(1-EXP(-D346/'Final Temp'!I$9))),C346)</f>
        <v>137.44797472381265</v>
      </c>
      <c r="F346" s="66">
        <f>IF(D346=0,E346,'Final Temp'!$I$13)</f>
        <v>75</v>
      </c>
      <c r="G346" s="66">
        <f t="shared" si="26"/>
        <v>137.44797472381265</v>
      </c>
      <c r="H346" s="66">
        <f>'Final Temp'!D$13+(('Final Temp'!I$17-'Final Temp'!D$13)*(1-EXP(-B346/'Final Temp'!I$9)))</f>
        <v>138.65999923348591</v>
      </c>
      <c r="I346" s="66">
        <f>IF('Final Temp'!$D$17&gt;='Final Temp'!$I$13,Calcs!H346,"")</f>
        <v>138.65999923348591</v>
      </c>
      <c r="L346" s="65">
        <f t="shared" si="23"/>
        <v>345</v>
      </c>
      <c r="M346" s="66">
        <f>'Final Temp'!$D$13+(('Final Temp'!$D$17-'Final Temp'!$D$13)*(1-EXP(-L346/'Final Temp'!$D$9)))</f>
        <v>101.64684271236894</v>
      </c>
      <c r="N346" s="65">
        <f>IF(M346&gt;'Final Temp'!$I$13,N345+K$2,0)</f>
        <v>190</v>
      </c>
      <c r="O346" s="66">
        <f>IF(N346&gt;0,'Final Temp'!$I$13+(('Final Temp'!$I$17-'Final Temp'!$I$13)*(1-EXP(-N346/'Final Temp'!$I$9))),M346)</f>
        <v>122.62655613955451</v>
      </c>
      <c r="P346" s="66">
        <f>IF(N346=0,O346,'Final Temp'!$I$13)</f>
        <v>75</v>
      </c>
      <c r="Q346" s="66">
        <f t="shared" si="24"/>
        <v>122.62655613955451</v>
      </c>
      <c r="R346" s="66">
        <f>'Final Temp'!$D$13+(('Final Temp'!$I$17-'Final Temp'!$D$13)*(1-EXP(-L346/'Final Temp'!$I$9)))</f>
        <v>130.89032666614492</v>
      </c>
      <c r="S346" s="66">
        <f>IF('Final Temp'!$D$17&gt;='Final Temp'!$I$13,Calcs!R346,"")</f>
        <v>130.89032666614492</v>
      </c>
    </row>
    <row r="347" spans="2:19" x14ac:dyDescent="0.25">
      <c r="B347" s="65">
        <f t="shared" si="25"/>
        <v>622.7999999999995</v>
      </c>
      <c r="C347" s="66">
        <f>'Final Temp'!$D$13+(('Final Temp'!$D$17-'Final Temp'!$D$13)*(1-EXP(-B347/'Final Temp'!$D$9)))</f>
        <v>122.2715590030122</v>
      </c>
      <c r="D347" s="65">
        <f>IF(C347&gt;'Final Temp'!$I$13,D346+A$2,0)</f>
        <v>468.00000000000199</v>
      </c>
      <c r="E347" s="66">
        <f>IF(D347&gt;0,'Final Temp'!$I$13+(('Final Temp'!I$17-'Final Temp'!$I$13)*(1-EXP(-D347/'Final Temp'!I$9))),C347)</f>
        <v>137.47967649093812</v>
      </c>
      <c r="F347" s="66">
        <f>IF(D347=0,E347,'Final Temp'!$I$13)</f>
        <v>75</v>
      </c>
      <c r="G347" s="66">
        <f t="shared" si="26"/>
        <v>137.47967649093812</v>
      </c>
      <c r="H347" s="66">
        <f>'Final Temp'!D$13+(('Final Temp'!I$17-'Final Temp'!D$13)*(1-EXP(-B347/'Final Temp'!I$9)))</f>
        <v>138.67664499034589</v>
      </c>
      <c r="I347" s="66">
        <f>IF('Final Temp'!$D$17&gt;='Final Temp'!$I$13,Calcs!H347,"")</f>
        <v>138.67664499034589</v>
      </c>
      <c r="L347" s="65">
        <f t="shared" si="23"/>
        <v>346</v>
      </c>
      <c r="M347" s="66">
        <f>'Final Temp'!$D$13+(('Final Temp'!$D$17-'Final Temp'!$D$13)*(1-EXP(-L347/'Final Temp'!$D$9)))</f>
        <v>101.75323142987412</v>
      </c>
      <c r="N347" s="65">
        <f>IF(M347&gt;'Final Temp'!$I$13,N346+K$2,0)</f>
        <v>191</v>
      </c>
      <c r="O347" s="66">
        <f>IF(N347&gt;0,'Final Temp'!$I$13+(('Final Temp'!$I$17-'Final Temp'!$I$13)*(1-EXP(-N347/'Final Temp'!$I$9))),M347)</f>
        <v>122.74678710344654</v>
      </c>
      <c r="P347" s="66">
        <f>IF(N347=0,O347,'Final Temp'!$I$13)</f>
        <v>75</v>
      </c>
      <c r="Q347" s="66">
        <f t="shared" si="24"/>
        <v>122.74678710344654</v>
      </c>
      <c r="R347" s="66">
        <f>'Final Temp'!$D$13+(('Final Temp'!$I$17-'Final Temp'!$D$13)*(1-EXP(-L347/'Final Temp'!$I$9)))</f>
        <v>130.95336913570185</v>
      </c>
      <c r="S347" s="66">
        <f>IF('Final Temp'!$D$17&gt;='Final Temp'!$I$13,Calcs!R347,"")</f>
        <v>130.95336913570185</v>
      </c>
    </row>
    <row r="348" spans="2:19" x14ac:dyDescent="0.25">
      <c r="B348" s="65">
        <f t="shared" si="25"/>
        <v>624.59999999999945</v>
      </c>
      <c r="C348" s="66">
        <f>'Final Temp'!$D$13+(('Final Temp'!$D$17-'Final Temp'!$D$13)*(1-EXP(-B348/'Final Temp'!$D$9)))</f>
        <v>122.35997997136597</v>
      </c>
      <c r="D348" s="65">
        <f>IF(C348&gt;'Final Temp'!$I$13,D347+A$2,0)</f>
        <v>469.800000000002</v>
      </c>
      <c r="E348" s="66">
        <f>IF(D348&gt;0,'Final Temp'!$I$13+(('Final Temp'!I$17-'Final Temp'!$I$13)*(1-EXP(-D348/'Final Temp'!I$9))),C348)</f>
        <v>137.51098445238762</v>
      </c>
      <c r="F348" s="66">
        <f>IF(D348=0,E348,'Final Temp'!$I$13)</f>
        <v>75</v>
      </c>
      <c r="G348" s="66">
        <f t="shared" si="26"/>
        <v>137.51098445238762</v>
      </c>
      <c r="H348" s="66">
        <f>'Final Temp'!D$13+(('Final Temp'!I$17-'Final Temp'!D$13)*(1-EXP(-B348/'Final Temp'!I$9)))</f>
        <v>138.69308397029323</v>
      </c>
      <c r="I348" s="66">
        <f>IF('Final Temp'!$D$17&gt;='Final Temp'!$I$13,Calcs!H348,"")</f>
        <v>138.69308397029323</v>
      </c>
      <c r="L348" s="65">
        <f t="shared" si="23"/>
        <v>347</v>
      </c>
      <c r="M348" s="66">
        <f>'Final Temp'!$D$13+(('Final Temp'!$D$17-'Final Temp'!$D$13)*(1-EXP(-L348/'Final Temp'!$D$9)))</f>
        <v>101.85932503323451</v>
      </c>
      <c r="N348" s="65">
        <f>IF(M348&gt;'Final Temp'!$I$13,N347+K$2,0)</f>
        <v>192</v>
      </c>
      <c r="O348" s="66">
        <f>IF(N348&gt;0,'Final Temp'!$I$13+(('Final Temp'!$I$17-'Final Temp'!$I$13)*(1-EXP(-N348/'Final Temp'!$I$9))),M348)</f>
        <v>122.86618602247776</v>
      </c>
      <c r="P348" s="66">
        <f>IF(N348=0,O348,'Final Temp'!$I$13)</f>
        <v>75</v>
      </c>
      <c r="Q348" s="66">
        <f t="shared" si="24"/>
        <v>122.86618602247776</v>
      </c>
      <c r="R348" s="66">
        <f>'Final Temp'!$D$13+(('Final Temp'!$I$17-'Final Temp'!$D$13)*(1-EXP(-L348/'Final Temp'!$I$9)))</f>
        <v>131.01597532693984</v>
      </c>
      <c r="S348" s="66">
        <f>IF('Final Temp'!$D$17&gt;='Final Temp'!$I$13,Calcs!R348,"")</f>
        <v>131.01597532693984</v>
      </c>
    </row>
    <row r="349" spans="2:19" x14ac:dyDescent="0.25">
      <c r="B349" s="65">
        <f t="shared" si="25"/>
        <v>626.39999999999941</v>
      </c>
      <c r="C349" s="66">
        <f>'Final Temp'!$D$13+(('Final Temp'!$D$17-'Final Temp'!$D$13)*(1-EXP(-B349/'Final Temp'!$D$9)))</f>
        <v>122.44795993830029</v>
      </c>
      <c r="D349" s="65">
        <f>IF(C349&gt;'Final Temp'!$I$13,D348+A$2,0)</f>
        <v>471.60000000000201</v>
      </c>
      <c r="E349" s="66">
        <f>IF(D349&gt;0,'Final Temp'!$I$13+(('Final Temp'!I$17-'Final Temp'!$I$13)*(1-EXP(-D349/'Final Temp'!I$9))),C349)</f>
        <v>137.54190350009389</v>
      </c>
      <c r="F349" s="66">
        <f>IF(D349=0,E349,'Final Temp'!$I$13)</f>
        <v>75</v>
      </c>
      <c r="G349" s="66">
        <f t="shared" si="26"/>
        <v>137.54190350009389</v>
      </c>
      <c r="H349" s="66">
        <f>'Final Temp'!D$13+(('Final Temp'!I$17-'Final Temp'!D$13)*(1-EXP(-B349/'Final Temp'!I$9)))</f>
        <v>138.70931874195202</v>
      </c>
      <c r="I349" s="66">
        <f>IF('Final Temp'!$D$17&gt;='Final Temp'!$I$13,Calcs!H349,"")</f>
        <v>138.70931874195202</v>
      </c>
      <c r="L349" s="65">
        <f t="shared" si="23"/>
        <v>348</v>
      </c>
      <c r="M349" s="66">
        <f>'Final Temp'!$D$13+(('Final Temp'!$D$17-'Final Temp'!$D$13)*(1-EXP(-L349/'Final Temp'!$D$9)))</f>
        <v>101.96512434107416</v>
      </c>
      <c r="N349" s="65">
        <f>IF(M349&gt;'Final Temp'!$I$13,N348+K$2,0)</f>
        <v>193</v>
      </c>
      <c r="O349" s="66">
        <f>IF(N349&gt;0,'Final Temp'!$I$13+(('Final Temp'!$I$17-'Final Temp'!$I$13)*(1-EXP(-N349/'Final Temp'!$I$9))),M349)</f>
        <v>122.98475865472105</v>
      </c>
      <c r="P349" s="66">
        <f>IF(N349=0,O349,'Final Temp'!$I$13)</f>
        <v>75</v>
      </c>
      <c r="Q349" s="66">
        <f t="shared" si="24"/>
        <v>122.98475865472105</v>
      </c>
      <c r="R349" s="66">
        <f>'Final Temp'!$D$13+(('Final Temp'!$I$17-'Final Temp'!$D$13)*(1-EXP(-L349/'Final Temp'!$I$9)))</f>
        <v>131.078148259074</v>
      </c>
      <c r="S349" s="66">
        <f>IF('Final Temp'!$D$17&gt;='Final Temp'!$I$13,Calcs!R349,"")</f>
        <v>131.078148259074</v>
      </c>
    </row>
    <row r="350" spans="2:19" x14ac:dyDescent="0.25">
      <c r="B350" s="65">
        <f t="shared" si="25"/>
        <v>628.19999999999936</v>
      </c>
      <c r="C350" s="66">
        <f>'Final Temp'!$D$13+(('Final Temp'!$D$17-'Final Temp'!$D$13)*(1-EXP(-B350/'Final Temp'!$D$9)))</f>
        <v>122.53550110331889</v>
      </c>
      <c r="D350" s="65">
        <f>IF(C350&gt;'Final Temp'!$I$13,D349+A$2,0)</f>
        <v>473.40000000000202</v>
      </c>
      <c r="E350" s="66">
        <f>IF(D350&gt;0,'Final Temp'!$I$13+(('Final Temp'!I$17-'Final Temp'!$I$13)*(1-EXP(-D350/'Final Temp'!I$9))),C350)</f>
        <v>137.57243846522104</v>
      </c>
      <c r="F350" s="66">
        <f>IF(D350=0,E350,'Final Temp'!$I$13)</f>
        <v>75</v>
      </c>
      <c r="G350" s="66">
        <f t="shared" si="26"/>
        <v>137.57243846522104</v>
      </c>
      <c r="H350" s="66">
        <f>'Final Temp'!D$13+(('Final Temp'!I$17-'Final Temp'!D$13)*(1-EXP(-B350/'Final Temp'!I$9)))</f>
        <v>138.72535184203829</v>
      </c>
      <c r="I350" s="66">
        <f>IF('Final Temp'!$D$17&gt;='Final Temp'!$I$13,Calcs!H350,"")</f>
        <v>138.72535184203829</v>
      </c>
      <c r="L350" s="65">
        <f t="shared" si="23"/>
        <v>349</v>
      </c>
      <c r="M350" s="66">
        <f>'Final Temp'!$D$13+(('Final Temp'!$D$17-'Final Temp'!$D$13)*(1-EXP(-L350/'Final Temp'!$D$9)))</f>
        <v>102.07063016974622</v>
      </c>
      <c r="N350" s="65">
        <f>IF(M350&gt;'Final Temp'!$I$13,N349+K$2,0)</f>
        <v>194</v>
      </c>
      <c r="O350" s="66">
        <f>IF(N350&gt;0,'Final Temp'!$I$13+(('Final Temp'!$I$17-'Final Temp'!$I$13)*(1-EXP(-N350/'Final Temp'!$I$9))),M350)</f>
        <v>123.10251071840119</v>
      </c>
      <c r="P350" s="66">
        <f>IF(N350=0,O350,'Final Temp'!$I$13)</f>
        <v>75</v>
      </c>
      <c r="Q350" s="66">
        <f t="shared" si="24"/>
        <v>123.10251071840119</v>
      </c>
      <c r="R350" s="66">
        <f>'Final Temp'!$D$13+(('Final Temp'!$I$17-'Final Temp'!$D$13)*(1-EXP(-L350/'Final Temp'!$I$9)))</f>
        <v>131.13989093042517</v>
      </c>
      <c r="S350" s="66">
        <f>IF('Final Temp'!$D$17&gt;='Final Temp'!$I$13,Calcs!R350,"")</f>
        <v>131.13989093042517</v>
      </c>
    </row>
    <row r="351" spans="2:19" x14ac:dyDescent="0.25">
      <c r="B351" s="65">
        <f t="shared" si="25"/>
        <v>629.99999999999932</v>
      </c>
      <c r="C351" s="66">
        <f>'Final Temp'!$D$13+(('Final Temp'!$D$17-'Final Temp'!$D$13)*(1-EXP(-B351/'Final Temp'!$D$9)))</f>
        <v>122.62260565495545</v>
      </c>
      <c r="D351" s="65">
        <f>IF(C351&gt;'Final Temp'!$I$13,D350+A$2,0)</f>
        <v>475.20000000000203</v>
      </c>
      <c r="E351" s="66">
        <f>IF(D351&gt;0,'Final Temp'!$I$13+(('Final Temp'!I$17-'Final Temp'!$I$13)*(1-EXP(-D351/'Final Temp'!I$9))),C351)</f>
        <v>137.60259411891943</v>
      </c>
      <c r="F351" s="66">
        <f>IF(D351=0,E351,'Final Temp'!$I$13)</f>
        <v>75</v>
      </c>
      <c r="G351" s="66">
        <f t="shared" si="26"/>
        <v>137.60259411891943</v>
      </c>
      <c r="H351" s="66">
        <f>'Final Temp'!D$13+(('Final Temp'!I$17-'Final Temp'!D$13)*(1-EXP(-B351/'Final Temp'!I$9)))</f>
        <v>138.74118577575661</v>
      </c>
      <c r="I351" s="66">
        <f>IF('Final Temp'!$D$17&gt;='Final Temp'!$I$13,Calcs!H351,"")</f>
        <v>138.74118577575661</v>
      </c>
      <c r="L351" s="65">
        <f t="shared" si="23"/>
        <v>350</v>
      </c>
      <c r="M351" s="66">
        <f>'Final Temp'!$D$13+(('Final Temp'!$D$17-'Final Temp'!$D$13)*(1-EXP(-L351/'Final Temp'!$D$9)))</f>
        <v>102.17584333333944</v>
      </c>
      <c r="N351" s="65">
        <f>IF(M351&gt;'Final Temp'!$I$13,N350+K$2,0)</f>
        <v>195</v>
      </c>
      <c r="O351" s="66">
        <f>IF(N351&gt;0,'Final Temp'!$I$13+(('Final Temp'!$I$17-'Final Temp'!$I$13)*(1-EXP(-N351/'Final Temp'!$I$9))),M351)</f>
        <v>123.21944789217058</v>
      </c>
      <c r="P351" s="66">
        <f>IF(N351=0,O351,'Final Temp'!$I$13)</f>
        <v>75</v>
      </c>
      <c r="Q351" s="66">
        <f t="shared" si="24"/>
        <v>123.21944789217058</v>
      </c>
      <c r="R351" s="66">
        <f>'Final Temp'!$D$13+(('Final Temp'!$I$17-'Final Temp'!$D$13)*(1-EXP(-L351/'Final Temp'!$I$9)))</f>
        <v>131.20120631856466</v>
      </c>
      <c r="S351" s="66">
        <f>IF('Final Temp'!$D$17&gt;='Final Temp'!$I$13,Calcs!R351,"")</f>
        <v>131.20120631856466</v>
      </c>
    </row>
    <row r="352" spans="2:19" x14ac:dyDescent="0.25">
      <c r="B352" s="65">
        <f t="shared" si="25"/>
        <v>631.79999999999927</v>
      </c>
      <c r="C352" s="66">
        <f>'Final Temp'!$D$13+(('Final Temp'!$D$17-'Final Temp'!$D$13)*(1-EXP(-B352/'Final Temp'!$D$9)))</f>
        <v>122.70927577082833</v>
      </c>
      <c r="D352" s="65">
        <f>IF(C352&gt;'Final Temp'!$I$13,D351+A$2,0)</f>
        <v>477.00000000000205</v>
      </c>
      <c r="E352" s="66">
        <f>IF(D352&gt;0,'Final Temp'!$I$13+(('Final Temp'!I$17-'Final Temp'!$I$13)*(1-EXP(-D352/'Final Temp'!I$9))),C352)</f>
        <v>137.63237517307135</v>
      </c>
      <c r="F352" s="66">
        <f>IF(D352=0,E352,'Final Temp'!$I$13)</f>
        <v>75</v>
      </c>
      <c r="G352" s="66">
        <f t="shared" si="26"/>
        <v>137.63237517307135</v>
      </c>
      <c r="H352" s="66">
        <f>'Final Temp'!D$13+(('Final Temp'!I$17-'Final Temp'!D$13)*(1-EXP(-B352/'Final Temp'!I$9)))</f>
        <v>138.75682301719127</v>
      </c>
      <c r="I352" s="66">
        <f>IF('Final Temp'!$D$17&gt;='Final Temp'!$I$13,Calcs!H352,"")</f>
        <v>138.75682301719127</v>
      </c>
      <c r="L352" s="65">
        <f t="shared" si="23"/>
        <v>351</v>
      </c>
      <c r="M352" s="66">
        <f>'Final Temp'!$D$13+(('Final Temp'!$D$17-'Final Temp'!$D$13)*(1-EXP(-L352/'Final Temp'!$D$9)))</f>
        <v>102.28076464368431</v>
      </c>
      <c r="N352" s="65">
        <f>IF(M352&gt;'Final Temp'!$I$13,N351+K$2,0)</f>
        <v>196</v>
      </c>
      <c r="O352" s="66">
        <f>IF(N352&gt;0,'Final Temp'!$I$13+(('Final Temp'!$I$17-'Final Temp'!$I$13)*(1-EXP(-N352/'Final Temp'!$I$9))),M352)</f>
        <v>123.33557581538321</v>
      </c>
      <c r="P352" s="66">
        <f>IF(N352=0,O352,'Final Temp'!$I$13)</f>
        <v>75</v>
      </c>
      <c r="Q352" s="66">
        <f t="shared" si="24"/>
        <v>123.33557581538321</v>
      </c>
      <c r="R352" s="66">
        <f>'Final Temp'!$D$13+(('Final Temp'!$I$17-'Final Temp'!$D$13)*(1-EXP(-L352/'Final Temp'!$I$9)))</f>
        <v>131.26209738045796</v>
      </c>
      <c r="S352" s="66">
        <f>IF('Final Temp'!$D$17&gt;='Final Temp'!$I$13,Calcs!R352,"")</f>
        <v>131.26209738045796</v>
      </c>
    </row>
    <row r="353" spans="2:19" x14ac:dyDescent="0.25">
      <c r="B353" s="65">
        <f t="shared" si="25"/>
        <v>633.59999999999923</v>
      </c>
      <c r="C353" s="66">
        <f>'Final Temp'!$D$13+(('Final Temp'!$D$17-'Final Temp'!$D$13)*(1-EXP(-B353/'Final Temp'!$D$9)))</f>
        <v>122.79551361769491</v>
      </c>
      <c r="D353" s="65">
        <f>IF(C353&gt;'Final Temp'!$I$13,D352+A$2,0)</f>
        <v>478.80000000000206</v>
      </c>
      <c r="E353" s="66">
        <f>IF(D353&gt;0,'Final Temp'!$I$13+(('Final Temp'!I$17-'Final Temp'!$I$13)*(1-EXP(-D353/'Final Temp'!I$9))),C353)</f>
        <v>137.6617862810271</v>
      </c>
      <c r="F353" s="66">
        <f>IF(D353=0,E353,'Final Temp'!$I$13)</f>
        <v>75</v>
      </c>
      <c r="G353" s="66">
        <f t="shared" si="26"/>
        <v>137.6617862810271</v>
      </c>
      <c r="H353" s="66">
        <f>'Final Temp'!D$13+(('Final Temp'!I$17-'Final Temp'!D$13)*(1-EXP(-B353/'Final Temp'!I$9)))</f>
        <v>138.77226600969317</v>
      </c>
      <c r="I353" s="66">
        <f>IF('Final Temp'!$D$17&gt;='Final Temp'!$I$13,Calcs!H353,"")</f>
        <v>138.77226600969317</v>
      </c>
      <c r="L353" s="65">
        <f t="shared" si="23"/>
        <v>352</v>
      </c>
      <c r="M353" s="66">
        <f>'Final Temp'!$D$13+(('Final Temp'!$D$17-'Final Temp'!$D$13)*(1-EXP(-L353/'Final Temp'!$D$9)))</f>
        <v>102.38539491035935</v>
      </c>
      <c r="N353" s="65">
        <f>IF(M353&gt;'Final Temp'!$I$13,N352+K$2,0)</f>
        <v>197</v>
      </c>
      <c r="O353" s="66">
        <f>IF(N353&gt;0,'Final Temp'!$I$13+(('Final Temp'!$I$17-'Final Temp'!$I$13)*(1-EXP(-N353/'Final Temp'!$I$9))),M353)</f>
        <v>123.4509000883665</v>
      </c>
      <c r="P353" s="66">
        <f>IF(N353=0,O353,'Final Temp'!$I$13)</f>
        <v>75</v>
      </c>
      <c r="Q353" s="66">
        <f t="shared" si="24"/>
        <v>123.4509000883665</v>
      </c>
      <c r="R353" s="66">
        <f>'Final Temp'!$D$13+(('Final Temp'!$I$17-'Final Temp'!$D$13)*(1-EXP(-L353/'Final Temp'!$I$9)))</f>
        <v>131.32256705260707</v>
      </c>
      <c r="S353" s="66">
        <f>IF('Final Temp'!$D$17&gt;='Final Temp'!$I$13,Calcs!R353,"")</f>
        <v>131.32256705260707</v>
      </c>
    </row>
    <row r="354" spans="2:19" x14ac:dyDescent="0.25">
      <c r="B354" s="65">
        <f t="shared" si="25"/>
        <v>635.39999999999918</v>
      </c>
      <c r="C354" s="66">
        <f>'Final Temp'!$D$13+(('Final Temp'!$D$17-'Final Temp'!$D$13)*(1-EXP(-B354/'Final Temp'!$D$9)))</f>
        <v>122.88132135150586</v>
      </c>
      <c r="D354" s="65">
        <f>IF(C354&gt;'Final Temp'!$I$13,D353+A$2,0)</f>
        <v>480.60000000000207</v>
      </c>
      <c r="E354" s="66">
        <f>IF(D354&gt;0,'Final Temp'!$I$13+(('Final Temp'!I$17-'Final Temp'!$I$13)*(1-EXP(-D354/'Final Temp'!I$9))),C354)</f>
        <v>137.69083203833213</v>
      </c>
      <c r="F354" s="66">
        <f>IF(D354=0,E354,'Final Temp'!$I$13)</f>
        <v>75</v>
      </c>
      <c r="G354" s="66">
        <f t="shared" si="26"/>
        <v>137.69083203833213</v>
      </c>
      <c r="H354" s="66">
        <f>'Final Temp'!D$13+(('Final Temp'!I$17-'Final Temp'!D$13)*(1-EXP(-B354/'Final Temp'!I$9)))</f>
        <v>138.78751716626118</v>
      </c>
      <c r="I354" s="66">
        <f>IF('Final Temp'!$D$17&gt;='Final Temp'!$I$13,Calcs!H354,"")</f>
        <v>138.78751716626118</v>
      </c>
      <c r="L354" s="65">
        <f t="shared" si="23"/>
        <v>353</v>
      </c>
      <c r="M354" s="66">
        <f>'Final Temp'!$D$13+(('Final Temp'!$D$17-'Final Temp'!$D$13)*(1-EXP(-L354/'Final Temp'!$D$9)))</f>
        <v>102.48973494069736</v>
      </c>
      <c r="N354" s="65">
        <f>IF(M354&gt;'Final Temp'!$I$13,N353+K$2,0)</f>
        <v>198</v>
      </c>
      <c r="O354" s="66">
        <f>IF(N354&gt;0,'Final Temp'!$I$13+(('Final Temp'!$I$17-'Final Temp'!$I$13)*(1-EXP(-N354/'Final Temp'!$I$9))),M354)</f>
        <v>123.56542627269148</v>
      </c>
      <c r="P354" s="66">
        <f>IF(N354=0,O354,'Final Temp'!$I$13)</f>
        <v>75</v>
      </c>
      <c r="Q354" s="66">
        <f t="shared" si="24"/>
        <v>123.56542627269148</v>
      </c>
      <c r="R354" s="66">
        <f>'Final Temp'!$D$13+(('Final Temp'!$I$17-'Final Temp'!$D$13)*(1-EXP(-L354/'Final Temp'!$I$9)))</f>
        <v>131.38261825119235</v>
      </c>
      <c r="S354" s="66">
        <f>IF('Final Temp'!$D$17&gt;='Final Temp'!$I$13,Calcs!R354,"")</f>
        <v>131.38261825119235</v>
      </c>
    </row>
    <row r="355" spans="2:19" x14ac:dyDescent="0.25">
      <c r="B355" s="65">
        <f t="shared" si="25"/>
        <v>637.19999999999914</v>
      </c>
      <c r="C355" s="66">
        <f>'Final Temp'!$D$13+(('Final Temp'!$D$17-'Final Temp'!$D$13)*(1-EXP(-B355/'Final Temp'!$D$9)))</f>
        <v>122.96670111745902</v>
      </c>
      <c r="D355" s="65">
        <f>IF(C355&gt;'Final Temp'!$I$13,D354+A$2,0)</f>
        <v>482.40000000000208</v>
      </c>
      <c r="E355" s="66">
        <f>IF(D355&gt;0,'Final Temp'!$I$13+(('Final Temp'!I$17-'Final Temp'!$I$13)*(1-EXP(-D355/'Final Temp'!I$9))),C355)</f>
        <v>137.71951698344509</v>
      </c>
      <c r="F355" s="66">
        <f>IF(D355=0,E355,'Final Temp'!$I$13)</f>
        <v>75</v>
      </c>
      <c r="G355" s="66">
        <f t="shared" si="26"/>
        <v>137.71951698344509</v>
      </c>
      <c r="H355" s="66">
        <f>'Final Temp'!D$13+(('Final Temp'!I$17-'Final Temp'!D$13)*(1-EXP(-B355/'Final Temp'!I$9)))</f>
        <v>138.80257886991961</v>
      </c>
      <c r="I355" s="66">
        <f>IF('Final Temp'!$D$17&gt;='Final Temp'!$I$13,Calcs!H355,"")</f>
        <v>138.80257886991961</v>
      </c>
      <c r="L355" s="65">
        <f t="shared" si="23"/>
        <v>354</v>
      </c>
      <c r="M355" s="66">
        <f>'Final Temp'!$D$13+(('Final Temp'!$D$17-'Final Temp'!$D$13)*(1-EXP(-L355/'Final Temp'!$D$9)))</f>
        <v>102.59378553979174</v>
      </c>
      <c r="N355" s="65">
        <f>IF(M355&gt;'Final Temp'!$I$13,N354+K$2,0)</f>
        <v>199</v>
      </c>
      <c r="O355" s="66">
        <f>IF(N355&gt;0,'Final Temp'!$I$13+(('Final Temp'!$I$17-'Final Temp'!$I$13)*(1-EXP(-N355/'Final Temp'!$I$9))),M355)</f>
        <v>123.67915989144092</v>
      </c>
      <c r="P355" s="66">
        <f>IF(N355=0,O355,'Final Temp'!$I$13)</f>
        <v>75</v>
      </c>
      <c r="Q355" s="66">
        <f t="shared" si="24"/>
        <v>123.67915989144092</v>
      </c>
      <c r="R355" s="66">
        <f>'Final Temp'!$D$13+(('Final Temp'!$I$17-'Final Temp'!$D$13)*(1-EXP(-L355/'Final Temp'!$I$9)))</f>
        <v>131.44225387221297</v>
      </c>
      <c r="S355" s="66">
        <f>IF('Final Temp'!$D$17&gt;='Final Temp'!$I$13,Calcs!R355,"")</f>
        <v>131.44225387221297</v>
      </c>
    </row>
    <row r="356" spans="2:19" x14ac:dyDescent="0.25">
      <c r="B356" s="65">
        <f t="shared" si="25"/>
        <v>638.99999999999909</v>
      </c>
      <c r="C356" s="66">
        <f>'Final Temp'!$D$13+(('Final Temp'!$D$17-'Final Temp'!$D$13)*(1-EXP(-B356/'Final Temp'!$D$9)))</f>
        <v>123.05165505005294</v>
      </c>
      <c r="D356" s="65">
        <f>IF(C356&gt;'Final Temp'!$I$13,D355+A$2,0)</f>
        <v>484.20000000000209</v>
      </c>
      <c r="E356" s="66">
        <f>IF(D356&gt;0,'Final Temp'!$I$13+(('Final Temp'!I$17-'Final Temp'!$I$13)*(1-EXP(-D356/'Final Temp'!I$9))),C356)</f>
        <v>137.74784559844707</v>
      </c>
      <c r="F356" s="66">
        <f>IF(D356=0,E356,'Final Temp'!$I$13)</f>
        <v>75</v>
      </c>
      <c r="G356" s="66">
        <f t="shared" si="26"/>
        <v>137.74784559844707</v>
      </c>
      <c r="H356" s="66">
        <f>'Final Temp'!D$13+(('Final Temp'!I$17-'Final Temp'!D$13)*(1-EXP(-B356/'Final Temp'!I$9)))</f>
        <v>138.81745347409031</v>
      </c>
      <c r="I356" s="66">
        <f>IF('Final Temp'!$D$17&gt;='Final Temp'!$I$13,Calcs!H356,"")</f>
        <v>138.81745347409031</v>
      </c>
      <c r="L356" s="65">
        <f t="shared" si="23"/>
        <v>355</v>
      </c>
      <c r="M356" s="66">
        <f>'Final Temp'!$D$13+(('Final Temp'!$D$17-'Final Temp'!$D$13)*(1-EXP(-L356/'Final Temp'!$D$9)))</f>
        <v>102.69754751050252</v>
      </c>
      <c r="N356" s="65">
        <f>IF(M356&gt;'Final Temp'!$I$13,N355+K$2,0)</f>
        <v>200</v>
      </c>
      <c r="O356" s="66">
        <f>IF(N356&gt;0,'Final Temp'!$I$13+(('Final Temp'!$I$17-'Final Temp'!$I$13)*(1-EXP(-N356/'Final Temp'!$I$9))),M356)</f>
        <v>123.79210642947575</v>
      </c>
      <c r="P356" s="66">
        <f>IF(N356=0,O356,'Final Temp'!$I$13)</f>
        <v>75</v>
      </c>
      <c r="Q356" s="66">
        <f t="shared" si="24"/>
        <v>123.79210642947575</v>
      </c>
      <c r="R356" s="66">
        <f>'Final Temp'!$D$13+(('Final Temp'!$I$17-'Final Temp'!$D$13)*(1-EXP(-L356/'Final Temp'!$I$9)))</f>
        <v>131.50147679162674</v>
      </c>
      <c r="S356" s="66">
        <f>IF('Final Temp'!$D$17&gt;='Final Temp'!$I$13,Calcs!R356,"")</f>
        <v>131.50147679162674</v>
      </c>
    </row>
    <row r="357" spans="2:19" x14ac:dyDescent="0.25">
      <c r="B357" s="65">
        <f t="shared" si="25"/>
        <v>640.79999999999905</v>
      </c>
      <c r="C357" s="66">
        <f>'Final Temp'!$D$13+(('Final Temp'!$D$17-'Final Temp'!$D$13)*(1-EXP(-B357/'Final Temp'!$D$9)))</f>
        <v>123.13618527314041</v>
      </c>
      <c r="D357" s="65">
        <f>IF(C357&gt;'Final Temp'!$I$13,D356+A$2,0)</f>
        <v>486.0000000000021</v>
      </c>
      <c r="E357" s="66">
        <f>IF(D357&gt;0,'Final Temp'!$I$13+(('Final Temp'!I$17-'Final Temp'!$I$13)*(1-EXP(-D357/'Final Temp'!I$9))),C357)</f>
        <v>137.77582230974173</v>
      </c>
      <c r="F357" s="66">
        <f>IF(D357=0,E357,'Final Temp'!$I$13)</f>
        <v>75</v>
      </c>
      <c r="G357" s="66">
        <f t="shared" si="26"/>
        <v>137.77582230974173</v>
      </c>
      <c r="H357" s="66">
        <f>'Final Temp'!D$13+(('Final Temp'!I$17-'Final Temp'!D$13)*(1-EXP(-B357/'Final Temp'!I$9)))</f>
        <v>138.83214330296045</v>
      </c>
      <c r="I357" s="66">
        <f>IF('Final Temp'!$D$17&gt;='Final Temp'!$I$13,Calcs!H357,"")</f>
        <v>138.83214330296045</v>
      </c>
      <c r="L357" s="65">
        <f t="shared" si="23"/>
        <v>356</v>
      </c>
      <c r="M357" s="66">
        <f>'Final Temp'!$D$13+(('Final Temp'!$D$17-'Final Temp'!$D$13)*(1-EXP(-L357/'Final Temp'!$D$9)))</f>
        <v>102.80102165346273</v>
      </c>
      <c r="N357" s="65">
        <f>IF(M357&gt;'Final Temp'!$I$13,N356+K$2,0)</f>
        <v>201</v>
      </c>
      <c r="O357" s="66">
        <f>IF(N357&gt;0,'Final Temp'!$I$13+(('Final Temp'!$I$17-'Final Temp'!$I$13)*(1-EXP(-N357/'Final Temp'!$I$9))),M357)</f>
        <v>123.90427133369948</v>
      </c>
      <c r="P357" s="66">
        <f>IF(N357=0,O357,'Final Temp'!$I$13)</f>
        <v>75</v>
      </c>
      <c r="Q357" s="66">
        <f t="shared" si="24"/>
        <v>123.90427133369948</v>
      </c>
      <c r="R357" s="66">
        <f>'Final Temp'!$D$13+(('Final Temp'!$I$17-'Final Temp'!$D$13)*(1-EXP(-L357/'Final Temp'!$I$9)))</f>
        <v>131.56028986548873</v>
      </c>
      <c r="S357" s="66">
        <f>IF('Final Temp'!$D$17&gt;='Final Temp'!$I$13,Calcs!R357,"")</f>
        <v>131.56028986548873</v>
      </c>
    </row>
    <row r="358" spans="2:19" x14ac:dyDescent="0.25">
      <c r="B358" s="65">
        <f t="shared" si="25"/>
        <v>642.599999999999</v>
      </c>
      <c r="C358" s="66">
        <f>'Final Temp'!$D$13+(('Final Temp'!$D$17-'Final Temp'!$D$13)*(1-EXP(-B358/'Final Temp'!$D$9)))</f>
        <v>123.22029389998137</v>
      </c>
      <c r="D358" s="65">
        <f>IF(C358&gt;'Final Temp'!$I$13,D357+A$2,0)</f>
        <v>487.80000000000211</v>
      </c>
      <c r="E358" s="66">
        <f>IF(D358&gt;0,'Final Temp'!$I$13+(('Final Temp'!I$17-'Final Temp'!$I$13)*(1-EXP(-D358/'Final Temp'!I$9))),C358)</f>
        <v>137.80345148874719</v>
      </c>
      <c r="F358" s="66">
        <f>IF(D358=0,E358,'Final Temp'!$I$13)</f>
        <v>75</v>
      </c>
      <c r="G358" s="66">
        <f t="shared" si="26"/>
        <v>137.80345148874719</v>
      </c>
      <c r="H358" s="66">
        <f>'Final Temp'!D$13+(('Final Temp'!I$17-'Final Temp'!D$13)*(1-EXP(-B358/'Final Temp'!I$9)))</f>
        <v>138.84665065184561</v>
      </c>
      <c r="I358" s="66">
        <f>IF('Final Temp'!$D$17&gt;='Final Temp'!$I$13,Calcs!H358,"")</f>
        <v>138.84665065184561</v>
      </c>
      <c r="L358" s="65">
        <f t="shared" si="23"/>
        <v>357</v>
      </c>
      <c r="M358" s="66">
        <f>'Final Temp'!$D$13+(('Final Temp'!$D$17-'Final Temp'!$D$13)*(1-EXP(-L358/'Final Temp'!$D$9)))</f>
        <v>102.90420876708444</v>
      </c>
      <c r="N358" s="65">
        <f>IF(M358&gt;'Final Temp'!$I$13,N357+K$2,0)</f>
        <v>202</v>
      </c>
      <c r="O358" s="66">
        <f>IF(N358&gt;0,'Final Temp'!$I$13+(('Final Temp'!$I$17-'Final Temp'!$I$13)*(1-EXP(-N358/'Final Temp'!$I$9))),M358)</f>
        <v>124.01566001332102</v>
      </c>
      <c r="P358" s="66">
        <f>IF(N358=0,O358,'Final Temp'!$I$13)</f>
        <v>75</v>
      </c>
      <c r="Q358" s="66">
        <f t="shared" si="24"/>
        <v>124.01566001332102</v>
      </c>
      <c r="R358" s="66">
        <f>'Final Temp'!$D$13+(('Final Temp'!$I$17-'Final Temp'!$D$13)*(1-EXP(-L358/'Final Temp'!$I$9)))</f>
        <v>131.61869593008896</v>
      </c>
      <c r="S358" s="66">
        <f>IF('Final Temp'!$D$17&gt;='Final Temp'!$I$13,Calcs!R358,"")</f>
        <v>131.61869593008896</v>
      </c>
    </row>
    <row r="359" spans="2:19" x14ac:dyDescent="0.25">
      <c r="B359" s="65">
        <f t="shared" si="25"/>
        <v>644.39999999999895</v>
      </c>
      <c r="C359" s="66">
        <f>'Final Temp'!$D$13+(('Final Temp'!$D$17-'Final Temp'!$D$13)*(1-EXP(-B359/'Final Temp'!$D$9)))</f>
        <v>123.30398303329588</v>
      </c>
      <c r="D359" s="65">
        <f>IF(C359&gt;'Final Temp'!$I$13,D358+A$2,0)</f>
        <v>489.60000000000213</v>
      </c>
      <c r="E359" s="66">
        <f>IF(D359&gt;0,'Final Temp'!$I$13+(('Final Temp'!I$17-'Final Temp'!$I$13)*(1-EXP(-D359/'Final Temp'!I$9))),C359)</f>
        <v>137.83073745257883</v>
      </c>
      <c r="F359" s="66">
        <f>IF(D359=0,E359,'Final Temp'!$I$13)</f>
        <v>75</v>
      </c>
      <c r="G359" s="66">
        <f t="shared" si="26"/>
        <v>137.83073745257883</v>
      </c>
      <c r="H359" s="66">
        <f>'Final Temp'!D$13+(('Final Temp'!I$17-'Final Temp'!D$13)*(1-EXP(-B359/'Final Temp'!I$9)))</f>
        <v>138.86097778754865</v>
      </c>
      <c r="I359" s="66">
        <f>IF('Final Temp'!$D$17&gt;='Final Temp'!$I$13,Calcs!H359,"")</f>
        <v>138.86097778754865</v>
      </c>
      <c r="L359" s="65">
        <f t="shared" si="23"/>
        <v>358</v>
      </c>
      <c r="M359" s="66">
        <f>'Final Temp'!$D$13+(('Final Temp'!$D$17-'Final Temp'!$D$13)*(1-EXP(-L359/'Final Temp'!$D$9)))</f>
        <v>103.00710964756509</v>
      </c>
      <c r="N359" s="65">
        <f>IF(M359&gt;'Final Temp'!$I$13,N358+K$2,0)</f>
        <v>203</v>
      </c>
      <c r="O359" s="66">
        <f>IF(N359&gt;0,'Final Temp'!$I$13+(('Final Temp'!$I$17-'Final Temp'!$I$13)*(1-EXP(-N359/'Final Temp'!$I$9))),M359)</f>
        <v>124.12627784011536</v>
      </c>
      <c r="P359" s="66">
        <f>IF(N359=0,O359,'Final Temp'!$I$13)</f>
        <v>75</v>
      </c>
      <c r="Q359" s="66">
        <f t="shared" si="24"/>
        <v>124.12627784011536</v>
      </c>
      <c r="R359" s="66">
        <f>'Final Temp'!$D$13+(('Final Temp'!$I$17-'Final Temp'!$D$13)*(1-EXP(-L359/'Final Temp'!$I$9)))</f>
        <v>131.67669780208922</v>
      </c>
      <c r="S359" s="66">
        <f>IF('Final Temp'!$D$17&gt;='Final Temp'!$I$13,Calcs!R359,"")</f>
        <v>131.67669780208922</v>
      </c>
    </row>
    <row r="360" spans="2:19" x14ac:dyDescent="0.25">
      <c r="B360" s="65">
        <f t="shared" si="25"/>
        <v>646.19999999999891</v>
      </c>
      <c r="C360" s="66">
        <f>'Final Temp'!$D$13+(('Final Temp'!$D$17-'Final Temp'!$D$13)*(1-EXP(-B360/'Final Temp'!$D$9)))</f>
        <v>123.38725476531664</v>
      </c>
      <c r="D360" s="65">
        <f>IF(C360&gt;'Final Temp'!$I$13,D359+A$2,0)</f>
        <v>491.40000000000214</v>
      </c>
      <c r="E360" s="66">
        <f>IF(D360&gt;0,'Final Temp'!$I$13+(('Final Temp'!I$17-'Final Temp'!$I$13)*(1-EXP(-D360/'Final Temp'!I$9))),C360)</f>
        <v>137.85768446472406</v>
      </c>
      <c r="F360" s="66">
        <f>IF(D360=0,E360,'Final Temp'!$I$13)</f>
        <v>75</v>
      </c>
      <c r="G360" s="66">
        <f t="shared" si="26"/>
        <v>137.85768446472406</v>
      </c>
      <c r="H360" s="66">
        <f>'Final Temp'!D$13+(('Final Temp'!I$17-'Final Temp'!D$13)*(1-EXP(-B360/'Final Temp'!I$9)))</f>
        <v>138.87512694871361</v>
      </c>
      <c r="I360" s="66">
        <f>IF('Final Temp'!$D$17&gt;='Final Temp'!$I$13,Calcs!H360,"")</f>
        <v>138.87512694871361</v>
      </c>
      <c r="L360" s="65">
        <f t="shared" si="23"/>
        <v>359</v>
      </c>
      <c r="M360" s="66">
        <f>'Final Temp'!$D$13+(('Final Temp'!$D$17-'Final Temp'!$D$13)*(1-EXP(-L360/'Final Temp'!$D$9)))</f>
        <v>103.10972508889341</v>
      </c>
      <c r="N360" s="65">
        <f>IF(M360&gt;'Final Temp'!$I$13,N359+K$2,0)</f>
        <v>204</v>
      </c>
      <c r="O360" s="66">
        <f>IF(N360&gt;0,'Final Temp'!$I$13+(('Final Temp'!$I$17-'Final Temp'!$I$13)*(1-EXP(-N360/'Final Temp'!$I$9))),M360)</f>
        <v>124.23613014868283</v>
      </c>
      <c r="P360" s="66">
        <f>IF(N360=0,O360,'Final Temp'!$I$13)</f>
        <v>75</v>
      </c>
      <c r="Q360" s="66">
        <f t="shared" si="24"/>
        <v>124.23613014868283</v>
      </c>
      <c r="R360" s="66">
        <f>'Final Temp'!$D$13+(('Final Temp'!$I$17-'Final Temp'!$D$13)*(1-EXP(-L360/'Final Temp'!$I$9)))</f>
        <v>131.73429827865897</v>
      </c>
      <c r="S360" s="66">
        <f>IF('Final Temp'!$D$17&gt;='Final Temp'!$I$13,Calcs!R360,"")</f>
        <v>131.73429827865897</v>
      </c>
    </row>
    <row r="361" spans="2:19" x14ac:dyDescent="0.25">
      <c r="B361" s="65">
        <f t="shared" si="25"/>
        <v>647.99999999999886</v>
      </c>
      <c r="C361" s="66">
        <f>'Final Temp'!$D$13+(('Final Temp'!$D$17-'Final Temp'!$D$13)*(1-EXP(-B361/'Final Temp'!$D$9)))</f>
        <v>123.4701111778413</v>
      </c>
      <c r="D361" s="65">
        <f>IF(C361&gt;'Final Temp'!$I$13,D360+A$2,0)</f>
        <v>493.20000000000215</v>
      </c>
      <c r="E361" s="66">
        <f>IF(D361&gt;0,'Final Temp'!$I$13+(('Final Temp'!I$17-'Final Temp'!$I$13)*(1-EXP(-D361/'Final Temp'!I$9))),C361)</f>
        <v>137.88429673570832</v>
      </c>
      <c r="F361" s="66">
        <f>IF(D361=0,E361,'Final Temp'!$I$13)</f>
        <v>75</v>
      </c>
      <c r="G361" s="66">
        <f t="shared" si="26"/>
        <v>137.88429673570832</v>
      </c>
      <c r="H361" s="66">
        <f>'Final Temp'!D$13+(('Final Temp'!I$17-'Final Temp'!D$13)*(1-EXP(-B361/'Final Temp'!I$9)))</f>
        <v>138.88910034617578</v>
      </c>
      <c r="I361" s="66">
        <f>IF('Final Temp'!$D$17&gt;='Final Temp'!$I$13,Calcs!H361,"")</f>
        <v>138.88910034617578</v>
      </c>
      <c r="L361" s="65">
        <f t="shared" si="23"/>
        <v>360</v>
      </c>
      <c r="M361" s="66">
        <f>'Final Temp'!$D$13+(('Final Temp'!$D$17-'Final Temp'!$D$13)*(1-EXP(-L361/'Final Temp'!$D$9)))</f>
        <v>103.21205588285576</v>
      </c>
      <c r="N361" s="65">
        <f>IF(M361&gt;'Final Temp'!$I$13,N360+K$2,0)</f>
        <v>205</v>
      </c>
      <c r="O361" s="66">
        <f>IF(N361&gt;0,'Final Temp'!$I$13+(('Final Temp'!$I$17-'Final Temp'!$I$13)*(1-EXP(-N361/'Final Temp'!$I$9))),M361)</f>
        <v>124.34522223670618</v>
      </c>
      <c r="P361" s="66">
        <f>IF(N361=0,O361,'Final Temp'!$I$13)</f>
        <v>75</v>
      </c>
      <c r="Q361" s="66">
        <f t="shared" si="24"/>
        <v>124.34522223670618</v>
      </c>
      <c r="R361" s="66">
        <f>'Final Temp'!$D$13+(('Final Temp'!$I$17-'Final Temp'!$D$13)*(1-EXP(-L361/'Final Temp'!$I$9)))</f>
        <v>131.79150013761011</v>
      </c>
      <c r="S361" s="66">
        <f>IF('Final Temp'!$D$17&gt;='Final Temp'!$I$13,Calcs!R361,"")</f>
        <v>131.79150013761011</v>
      </c>
    </row>
    <row r="362" spans="2:19" x14ac:dyDescent="0.25">
      <c r="B362" s="65">
        <f t="shared" si="25"/>
        <v>649.79999999999882</v>
      </c>
      <c r="C362" s="66">
        <f>'Final Temp'!$D$13+(('Final Temp'!$D$17-'Final Temp'!$D$13)*(1-EXP(-B362/'Final Temp'!$D$9)))</f>
        <v>123.55255434228445</v>
      </c>
      <c r="D362" s="65">
        <f>IF(C362&gt;'Final Temp'!$I$13,D361+A$2,0)</f>
        <v>495.00000000000216</v>
      </c>
      <c r="E362" s="66">
        <f>IF(D362&gt;0,'Final Temp'!$I$13+(('Final Temp'!I$17-'Final Temp'!$I$13)*(1-EXP(-D362/'Final Temp'!I$9))),C362)</f>
        <v>137.91057842375309</v>
      </c>
      <c r="F362" s="66">
        <f>IF(D362=0,E362,'Final Temp'!$I$13)</f>
        <v>75</v>
      </c>
      <c r="G362" s="66">
        <f t="shared" si="26"/>
        <v>137.91057842375309</v>
      </c>
      <c r="H362" s="66">
        <f>'Final Temp'!D$13+(('Final Temp'!I$17-'Final Temp'!D$13)*(1-EXP(-B362/'Final Temp'!I$9)))</f>
        <v>138.90290016330684</v>
      </c>
      <c r="I362" s="66">
        <f>IF('Final Temp'!$D$17&gt;='Final Temp'!$I$13,Calcs!H362,"")</f>
        <v>138.90290016330684</v>
      </c>
      <c r="L362" s="65">
        <f t="shared" si="23"/>
        <v>361</v>
      </c>
      <c r="M362" s="66">
        <f>'Final Temp'!$D$13+(('Final Temp'!$D$17-'Final Temp'!$D$13)*(1-EXP(-L362/'Final Temp'!$D$9)))</f>
        <v>103.31410281904209</v>
      </c>
      <c r="N362" s="65">
        <f>IF(M362&gt;'Final Temp'!$I$13,N361+K$2,0)</f>
        <v>206</v>
      </c>
      <c r="O362" s="66">
        <f>IF(N362&gt;0,'Final Temp'!$I$13+(('Final Temp'!$I$17-'Final Temp'!$I$13)*(1-EXP(-N362/'Final Temp'!$I$9))),M362)</f>
        <v>124.45355936520615</v>
      </c>
      <c r="P362" s="66">
        <f>IF(N362=0,O362,'Final Temp'!$I$13)</f>
        <v>75</v>
      </c>
      <c r="Q362" s="66">
        <f t="shared" si="24"/>
        <v>124.45355936520615</v>
      </c>
      <c r="R362" s="66">
        <f>'Final Temp'!$D$13+(('Final Temp'!$I$17-'Final Temp'!$D$13)*(1-EXP(-L362/'Final Temp'!$I$9)))</f>
        <v>131.84830613753104</v>
      </c>
      <c r="S362" s="66">
        <f>IF('Final Temp'!$D$17&gt;='Final Temp'!$I$13,Calcs!R362,"")</f>
        <v>131.84830613753104</v>
      </c>
    </row>
    <row r="363" spans="2:19" x14ac:dyDescent="0.25">
      <c r="B363" s="65">
        <f t="shared" si="25"/>
        <v>651.59999999999877</v>
      </c>
      <c r="C363" s="66">
        <f>'Final Temp'!$D$13+(('Final Temp'!$D$17-'Final Temp'!$D$13)*(1-EXP(-B363/'Final Temp'!$D$9)))</f>
        <v>123.63458631972954</v>
      </c>
      <c r="D363" s="65">
        <f>IF(C363&gt;'Final Temp'!$I$13,D362+A$2,0)</f>
        <v>496.80000000000217</v>
      </c>
      <c r="E363" s="66">
        <f>IF(D363&gt;0,'Final Temp'!$I$13+(('Final Temp'!I$17-'Final Temp'!$I$13)*(1-EXP(-D363/'Final Temp'!I$9))),C363)</f>
        <v>137.9365336354256</v>
      </c>
      <c r="F363" s="66">
        <f>IF(D363=0,E363,'Final Temp'!$I$13)</f>
        <v>75</v>
      </c>
      <c r="G363" s="66">
        <f t="shared" si="26"/>
        <v>137.9365336354256</v>
      </c>
      <c r="H363" s="66">
        <f>'Final Temp'!D$13+(('Final Temp'!I$17-'Final Temp'!D$13)*(1-EXP(-B363/'Final Temp'!I$9)))</f>
        <v>138.91652855635638</v>
      </c>
      <c r="I363" s="66">
        <f>IF('Final Temp'!$D$17&gt;='Final Temp'!$I$13,Calcs!H363,"")</f>
        <v>138.91652855635638</v>
      </c>
      <c r="L363" s="65">
        <f t="shared" si="23"/>
        <v>362</v>
      </c>
      <c r="M363" s="66">
        <f>'Final Temp'!$D$13+(('Final Temp'!$D$17-'Final Temp'!$D$13)*(1-EXP(-L363/'Final Temp'!$D$9)))</f>
        <v>103.41586668485211</v>
      </c>
      <c r="N363" s="65">
        <f>IF(M363&gt;'Final Temp'!$I$13,N362+K$2,0)</f>
        <v>207</v>
      </c>
      <c r="O363" s="66">
        <f>IF(N363&gt;0,'Final Temp'!$I$13+(('Final Temp'!$I$17-'Final Temp'!$I$13)*(1-EXP(-N363/'Final Temp'!$I$9))),M363)</f>
        <v>124.56114675879522</v>
      </c>
      <c r="P363" s="66">
        <f>IF(N363=0,O363,'Final Temp'!$I$13)</f>
        <v>75</v>
      </c>
      <c r="Q363" s="66">
        <f t="shared" si="24"/>
        <v>124.56114675879522</v>
      </c>
      <c r="R363" s="66">
        <f>'Final Temp'!$D$13+(('Final Temp'!$I$17-'Final Temp'!$D$13)*(1-EXP(-L363/'Final Temp'!$I$9)))</f>
        <v>131.90471901791966</v>
      </c>
      <c r="S363" s="66">
        <f>IF('Final Temp'!$D$17&gt;='Final Temp'!$I$13,Calcs!R363,"")</f>
        <v>131.90471901791966</v>
      </c>
    </row>
    <row r="364" spans="2:19" x14ac:dyDescent="0.25">
      <c r="B364" s="65">
        <f t="shared" si="25"/>
        <v>653.39999999999873</v>
      </c>
      <c r="C364" s="66">
        <f>'Final Temp'!$D$13+(('Final Temp'!$D$17-'Final Temp'!$D$13)*(1-EXP(-B364/'Final Temp'!$D$9)))</f>
        <v>123.71620916098024</v>
      </c>
      <c r="D364" s="65">
        <f>IF(C364&gt;'Final Temp'!$I$13,D363+A$2,0)</f>
        <v>498.60000000000218</v>
      </c>
      <c r="E364" s="66">
        <f>IF(D364&gt;0,'Final Temp'!$I$13+(('Final Temp'!I$17-'Final Temp'!$I$13)*(1-EXP(-D364/'Final Temp'!I$9))),C364)</f>
        <v>137.96216642628053</v>
      </c>
      <c r="F364" s="66">
        <f>IF(D364=0,E364,'Final Temp'!$I$13)</f>
        <v>75</v>
      </c>
      <c r="G364" s="66">
        <f t="shared" si="26"/>
        <v>137.96216642628053</v>
      </c>
      <c r="H364" s="66">
        <f>'Final Temp'!D$13+(('Final Temp'!I$17-'Final Temp'!D$13)*(1-EXP(-B364/'Final Temp'!I$9)))</f>
        <v>138.9299876547885</v>
      </c>
      <c r="I364" s="66">
        <f>IF('Final Temp'!$D$17&gt;='Final Temp'!$I$13,Calcs!H364,"")</f>
        <v>138.9299876547885</v>
      </c>
      <c r="L364" s="65">
        <f t="shared" si="23"/>
        <v>363</v>
      </c>
      <c r="M364" s="66">
        <f>'Final Temp'!$D$13+(('Final Temp'!$D$17-'Final Temp'!$D$13)*(1-EXP(-L364/'Final Temp'!$D$9)))</f>
        <v>103.51734826550133</v>
      </c>
      <c r="N364" s="65">
        <f>IF(M364&gt;'Final Temp'!$I$13,N363+K$2,0)</f>
        <v>208</v>
      </c>
      <c r="O364" s="66">
        <f>IF(N364&gt;0,'Final Temp'!$I$13+(('Final Temp'!$I$17-'Final Temp'!$I$13)*(1-EXP(-N364/'Final Temp'!$I$9))),M364)</f>
        <v>124.66798960592951</v>
      </c>
      <c r="P364" s="66">
        <f>IF(N364=0,O364,'Final Temp'!$I$13)</f>
        <v>75</v>
      </c>
      <c r="Q364" s="66">
        <f t="shared" si="24"/>
        <v>124.66798960592951</v>
      </c>
      <c r="R364" s="66">
        <f>'Final Temp'!$D$13+(('Final Temp'!$I$17-'Final Temp'!$D$13)*(1-EXP(-L364/'Final Temp'!$I$9)))</f>
        <v>131.96074149931542</v>
      </c>
      <c r="S364" s="66">
        <f>IF('Final Temp'!$D$17&gt;='Final Temp'!$I$13,Calcs!R364,"")</f>
        <v>131.96074149931542</v>
      </c>
    </row>
    <row r="365" spans="2:19" x14ac:dyDescent="0.25">
      <c r="B365" s="65">
        <f t="shared" si="25"/>
        <v>655.19999999999868</v>
      </c>
      <c r="C365" s="66">
        <f>'Final Temp'!$D$13+(('Final Temp'!$D$17-'Final Temp'!$D$13)*(1-EXP(-B365/'Final Temp'!$D$9)))</f>
        <v>123.79742490661187</v>
      </c>
      <c r="D365" s="65">
        <f>IF(C365&gt;'Final Temp'!$I$13,D364+A$2,0)</f>
        <v>500.40000000000219</v>
      </c>
      <c r="E365" s="66">
        <f>IF(D365&gt;0,'Final Temp'!$I$13+(('Final Temp'!I$17-'Final Temp'!$I$13)*(1-EXP(-D365/'Final Temp'!I$9))),C365)</f>
        <v>137.98748080149352</v>
      </c>
      <c r="F365" s="66">
        <f>IF(D365=0,E365,'Final Temp'!$I$13)</f>
        <v>75</v>
      </c>
      <c r="G365" s="66">
        <f t="shared" si="26"/>
        <v>137.98748080149352</v>
      </c>
      <c r="H365" s="66">
        <f>'Final Temp'!D$13+(('Final Temp'!I$17-'Final Temp'!D$13)*(1-EXP(-B365/'Final Temp'!I$9)))</f>
        <v>138.94327956161473</v>
      </c>
      <c r="I365" s="66">
        <f>IF('Final Temp'!$D$17&gt;='Final Temp'!$I$13,Calcs!H365,"")</f>
        <v>138.94327956161473</v>
      </c>
      <c r="L365" s="65">
        <f t="shared" si="23"/>
        <v>364</v>
      </c>
      <c r="M365" s="66">
        <f>'Final Temp'!$D$13+(('Final Temp'!$D$17-'Final Temp'!$D$13)*(1-EXP(-L365/'Final Temp'!$D$9)))</f>
        <v>103.61854834402715</v>
      </c>
      <c r="N365" s="65">
        <f>IF(M365&gt;'Final Temp'!$I$13,N364+K$2,0)</f>
        <v>209</v>
      </c>
      <c r="O365" s="66">
        <f>IF(N365&gt;0,'Final Temp'!$I$13+(('Final Temp'!$I$17-'Final Temp'!$I$13)*(1-EXP(-N365/'Final Temp'!$I$9))),M365)</f>
        <v>124.77409305915896</v>
      </c>
      <c r="P365" s="66">
        <f>IF(N365=0,O365,'Final Temp'!$I$13)</f>
        <v>75</v>
      </c>
      <c r="Q365" s="66">
        <f t="shared" si="24"/>
        <v>124.77409305915896</v>
      </c>
      <c r="R365" s="66">
        <f>'Final Temp'!$D$13+(('Final Temp'!$I$17-'Final Temp'!$D$13)*(1-EXP(-L365/'Final Temp'!$I$9)))</f>
        <v>132.01637628343067</v>
      </c>
      <c r="S365" s="66">
        <f>IF('Final Temp'!$D$17&gt;='Final Temp'!$I$13,Calcs!R365,"")</f>
        <v>132.01637628343067</v>
      </c>
    </row>
    <row r="366" spans="2:19" x14ac:dyDescent="0.25">
      <c r="B366" s="65">
        <f t="shared" si="25"/>
        <v>656.99999999999864</v>
      </c>
      <c r="C366" s="66">
        <f>'Final Temp'!$D$13+(('Final Temp'!$D$17-'Final Temp'!$D$13)*(1-EXP(-B366/'Final Temp'!$D$9)))</f>
        <v>123.87823558702226</v>
      </c>
      <c r="D366" s="65">
        <f>IF(C366&gt;'Final Temp'!$I$13,D365+A$2,0)</f>
        <v>502.20000000000221</v>
      </c>
      <c r="E366" s="66">
        <f>IF(D366&gt;0,'Final Temp'!$I$13+(('Final Temp'!I$17-'Final Temp'!$I$13)*(1-EXP(-D366/'Final Temp'!I$9))),C366)</f>
        <v>138.01248071648729</v>
      </c>
      <c r="F366" s="66">
        <f>IF(D366=0,E366,'Final Temp'!$I$13)</f>
        <v>75</v>
      </c>
      <c r="G366" s="66">
        <f t="shared" si="26"/>
        <v>138.01248071648729</v>
      </c>
      <c r="H366" s="66">
        <f>'Final Temp'!D$13+(('Final Temp'!I$17-'Final Temp'!D$13)*(1-EXP(-B366/'Final Temp'!I$9)))</f>
        <v>138.95640635372254</v>
      </c>
      <c r="I366" s="66">
        <f>IF('Final Temp'!$D$17&gt;='Final Temp'!$I$13,Calcs!H366,"")</f>
        <v>138.95640635372254</v>
      </c>
      <c r="L366" s="65">
        <f t="shared" si="23"/>
        <v>365</v>
      </c>
      <c r="M366" s="66">
        <f>'Final Temp'!$D$13+(('Final Temp'!$D$17-'Final Temp'!$D$13)*(1-EXP(-L366/'Final Temp'!$D$9)))</f>
        <v>103.71946770129486</v>
      </c>
      <c r="N366" s="65">
        <f>IF(M366&gt;'Final Temp'!$I$13,N365+K$2,0)</f>
        <v>210</v>
      </c>
      <c r="O366" s="66">
        <f>IF(N366&gt;0,'Final Temp'!$I$13+(('Final Temp'!$I$17-'Final Temp'!$I$13)*(1-EXP(-N366/'Final Temp'!$I$9))),M366)</f>
        <v>124.87946223537597</v>
      </c>
      <c r="P366" s="66">
        <f>IF(N366=0,O366,'Final Temp'!$I$13)</f>
        <v>75</v>
      </c>
      <c r="Q366" s="66">
        <f t="shared" si="24"/>
        <v>124.87946223537597</v>
      </c>
      <c r="R366" s="66">
        <f>'Final Temp'!$D$13+(('Final Temp'!$I$17-'Final Temp'!$D$13)*(1-EXP(-L366/'Final Temp'!$I$9)))</f>
        <v>132.07162605328085</v>
      </c>
      <c r="S366" s="66">
        <f>IF('Final Temp'!$D$17&gt;='Final Temp'!$I$13,Calcs!R366,"")</f>
        <v>132.07162605328085</v>
      </c>
    </row>
    <row r="367" spans="2:19" x14ac:dyDescent="0.25">
      <c r="B367" s="65">
        <f t="shared" si="25"/>
        <v>658.79999999999859</v>
      </c>
      <c r="C367" s="66">
        <f>'Final Temp'!$D$13+(('Final Temp'!$D$17-'Final Temp'!$D$13)*(1-EXP(-B367/'Final Temp'!$D$9)))</f>
        <v>123.95864322248265</v>
      </c>
      <c r="D367" s="65">
        <f>IF(C367&gt;'Final Temp'!$I$13,D366+A$2,0)</f>
        <v>504.00000000000222</v>
      </c>
      <c r="E367" s="66">
        <f>IF(D367&gt;0,'Final Temp'!$I$13+(('Final Temp'!I$17-'Final Temp'!$I$13)*(1-EXP(-D367/'Final Temp'!I$9))),C367)</f>
        <v>138.03717007754932</v>
      </c>
      <c r="F367" s="66">
        <f>IF(D367=0,E367,'Final Temp'!$I$13)</f>
        <v>75</v>
      </c>
      <c r="G367" s="66">
        <f t="shared" si="26"/>
        <v>138.03717007754932</v>
      </c>
      <c r="H367" s="66">
        <f>'Final Temp'!D$13+(('Final Temp'!I$17-'Final Temp'!D$13)*(1-EXP(-B367/'Final Temp'!I$9)))</f>
        <v>138.96937008219993</v>
      </c>
      <c r="I367" s="66">
        <f>IF('Final Temp'!$D$17&gt;='Final Temp'!$I$13,Calcs!H367,"")</f>
        <v>138.96937008219993</v>
      </c>
      <c r="L367" s="65">
        <f t="shared" si="23"/>
        <v>366</v>
      </c>
      <c r="M367" s="66">
        <f>'Final Temp'!$D$13+(('Final Temp'!$D$17-'Final Temp'!$D$13)*(1-EXP(-L367/'Final Temp'!$D$9)))</f>
        <v>103.82010711600374</v>
      </c>
      <c r="N367" s="65">
        <f>IF(M367&gt;'Final Temp'!$I$13,N366+K$2,0)</f>
        <v>211</v>
      </c>
      <c r="O367" s="66">
        <f>IF(N367&gt;0,'Final Temp'!$I$13+(('Final Temp'!$I$17-'Final Temp'!$I$13)*(1-EXP(-N367/'Final Temp'!$I$9))),M367)</f>
        <v>124.98410221606198</v>
      </c>
      <c r="P367" s="66">
        <f>IF(N367=0,O367,'Final Temp'!$I$13)</f>
        <v>75</v>
      </c>
      <c r="Q367" s="66">
        <f t="shared" si="24"/>
        <v>124.98410221606198</v>
      </c>
      <c r="R367" s="66">
        <f>'Final Temp'!$D$13+(('Final Temp'!$I$17-'Final Temp'!$D$13)*(1-EXP(-L367/'Final Temp'!$I$9)))</f>
        <v>132.12649347331381</v>
      </c>
      <c r="S367" s="66">
        <f>IF('Final Temp'!$D$17&gt;='Final Temp'!$I$13,Calcs!R367,"")</f>
        <v>132.12649347331381</v>
      </c>
    </row>
    <row r="368" spans="2:19" x14ac:dyDescent="0.25">
      <c r="B368" s="65">
        <f t="shared" si="25"/>
        <v>660.59999999999854</v>
      </c>
      <c r="C368" s="66">
        <f>'Final Temp'!$D$13+(('Final Temp'!$D$17-'Final Temp'!$D$13)*(1-EXP(-B368/'Final Temp'!$D$9)))</f>
        <v>124.03864982318814</v>
      </c>
      <c r="D368" s="65">
        <f>IF(C368&gt;'Final Temp'!$I$13,D367+A$2,0)</f>
        <v>505.80000000000223</v>
      </c>
      <c r="E368" s="66">
        <f>IF(D368&gt;0,'Final Temp'!$I$13+(('Final Temp'!I$17-'Final Temp'!$I$13)*(1-EXP(-D368/'Final Temp'!I$9))),C368)</f>
        <v>138.06155274244259</v>
      </c>
      <c r="F368" s="66">
        <f>IF(D368=0,E368,'Final Temp'!$I$13)</f>
        <v>75</v>
      </c>
      <c r="G368" s="66">
        <f t="shared" si="26"/>
        <v>138.06155274244259</v>
      </c>
      <c r="H368" s="66">
        <f>'Final Temp'!D$13+(('Final Temp'!I$17-'Final Temp'!D$13)*(1-EXP(-B368/'Final Temp'!I$9)))</f>
        <v>138.98217277265582</v>
      </c>
      <c r="I368" s="66">
        <f>IF('Final Temp'!$D$17&gt;='Final Temp'!$I$13,Calcs!H368,"")</f>
        <v>138.98217277265582</v>
      </c>
      <c r="L368" s="65">
        <f t="shared" si="23"/>
        <v>367</v>
      </c>
      <c r="M368" s="66">
        <f>'Final Temp'!$D$13+(('Final Temp'!$D$17-'Final Temp'!$D$13)*(1-EXP(-L368/'Final Temp'!$D$9)))</f>
        <v>103.92046736469294</v>
      </c>
      <c r="N368" s="65">
        <f>IF(M368&gt;'Final Temp'!$I$13,N367+K$2,0)</f>
        <v>212</v>
      </c>
      <c r="O368" s="66">
        <f>IF(N368&gt;0,'Final Temp'!$I$13+(('Final Temp'!$I$17-'Final Temp'!$I$13)*(1-EXP(-N368/'Final Temp'!$I$9))),M368)</f>
        <v>125.08801804753264</v>
      </c>
      <c r="P368" s="66">
        <f>IF(N368=0,O368,'Final Temp'!$I$13)</f>
        <v>75</v>
      </c>
      <c r="Q368" s="66">
        <f t="shared" si="24"/>
        <v>125.08801804753264</v>
      </c>
      <c r="R368" s="66">
        <f>'Final Temp'!$D$13+(('Final Temp'!$I$17-'Final Temp'!$D$13)*(1-EXP(-L368/'Final Temp'!$I$9)))</f>
        <v>132.1809811895385</v>
      </c>
      <c r="S368" s="66">
        <f>IF('Final Temp'!$D$17&gt;='Final Temp'!$I$13,Calcs!R368,"")</f>
        <v>132.1809811895385</v>
      </c>
    </row>
    <row r="369" spans="2:19" x14ac:dyDescent="0.25">
      <c r="B369" s="65">
        <f t="shared" si="25"/>
        <v>662.3999999999985</v>
      </c>
      <c r="C369" s="66">
        <f>'Final Temp'!$D$13+(('Final Temp'!$D$17-'Final Temp'!$D$13)*(1-EXP(-B369/'Final Temp'!$D$9)))</f>
        <v>124.11825738930787</v>
      </c>
      <c r="D369" s="65">
        <f>IF(C369&gt;'Final Temp'!$I$13,D368+A$2,0)</f>
        <v>507.60000000000224</v>
      </c>
      <c r="E369" s="66">
        <f>IF(D369&gt;0,'Final Temp'!$I$13+(('Final Temp'!I$17-'Final Temp'!$I$13)*(1-EXP(-D369/'Final Temp'!I$9))),C369)</f>
        <v>138.08563252100805</v>
      </c>
      <c r="F369" s="66">
        <f>IF(D369=0,E369,'Final Temp'!$I$13)</f>
        <v>75</v>
      </c>
      <c r="G369" s="66">
        <f t="shared" si="26"/>
        <v>138.08563252100805</v>
      </c>
      <c r="H369" s="66">
        <f>'Final Temp'!D$13+(('Final Temp'!I$17-'Final Temp'!D$13)*(1-EXP(-B369/'Final Temp'!I$9)))</f>
        <v>138.99481642553664</v>
      </c>
      <c r="I369" s="66">
        <f>IF('Final Temp'!$D$17&gt;='Final Temp'!$I$13,Calcs!H369,"")</f>
        <v>138.99481642553664</v>
      </c>
      <c r="L369" s="65">
        <f t="shared" si="23"/>
        <v>368</v>
      </c>
      <c r="M369" s="66">
        <f>'Final Temp'!$D$13+(('Final Temp'!$D$17-'Final Temp'!$D$13)*(1-EXP(-L369/'Final Temp'!$D$9)))</f>
        <v>104.02054922174763</v>
      </c>
      <c r="N369" s="65">
        <f>IF(M369&gt;'Final Temp'!$I$13,N368+K$2,0)</f>
        <v>213</v>
      </c>
      <c r="O369" s="66">
        <f>IF(N369&gt;0,'Final Temp'!$I$13+(('Final Temp'!$I$17-'Final Temp'!$I$13)*(1-EXP(-N369/'Final Temp'!$I$9))),M369)</f>
        <v>125.19121474118113</v>
      </c>
      <c r="P369" s="66">
        <f>IF(N369=0,O369,'Final Temp'!$I$13)</f>
        <v>75</v>
      </c>
      <c r="Q369" s="66">
        <f t="shared" si="24"/>
        <v>125.19121474118113</v>
      </c>
      <c r="R369" s="66">
        <f>'Final Temp'!$D$13+(('Final Temp'!$I$17-'Final Temp'!$D$13)*(1-EXP(-L369/'Final Temp'!$I$9)))</f>
        <v>132.23509182965242</v>
      </c>
      <c r="S369" s="66">
        <f>IF('Final Temp'!$D$17&gt;='Final Temp'!$I$13,Calcs!R369,"")</f>
        <v>132.23509182965242</v>
      </c>
    </row>
    <row r="370" spans="2:19" x14ac:dyDescent="0.25">
      <c r="B370" s="65">
        <f t="shared" si="25"/>
        <v>664.19999999999845</v>
      </c>
      <c r="C370" s="66">
        <f>'Final Temp'!$D$13+(('Final Temp'!$D$17-'Final Temp'!$D$13)*(1-EXP(-B370/'Final Temp'!$D$9)))</f>
        <v>124.19746791103515</v>
      </c>
      <c r="D370" s="65">
        <f>IF(C370&gt;'Final Temp'!$I$13,D369+A$2,0)</f>
        <v>509.40000000000225</v>
      </c>
      <c r="E370" s="66">
        <f>IF(D370&gt;0,'Final Temp'!$I$13+(('Final Temp'!I$17-'Final Temp'!$I$13)*(1-EXP(-D370/'Final Temp'!I$9))),C370)</f>
        <v>138.10941317576012</v>
      </c>
      <c r="F370" s="66">
        <f>IF(D370=0,E370,'Final Temp'!$I$13)</f>
        <v>75</v>
      </c>
      <c r="G370" s="66">
        <f t="shared" si="26"/>
        <v>138.10941317576012</v>
      </c>
      <c r="H370" s="66">
        <f>'Final Temp'!D$13+(('Final Temp'!I$17-'Final Temp'!D$13)*(1-EXP(-B370/'Final Temp'!I$9)))</f>
        <v>139.00730301643887</v>
      </c>
      <c r="I370" s="66">
        <f>IF('Final Temp'!$D$17&gt;='Final Temp'!$I$13,Calcs!H370,"")</f>
        <v>139.00730301643887</v>
      </c>
      <c r="L370" s="65">
        <f t="shared" si="23"/>
        <v>369</v>
      </c>
      <c r="M370" s="66">
        <f>'Final Temp'!$D$13+(('Final Temp'!$D$17-'Final Temp'!$D$13)*(1-EXP(-L370/'Final Temp'!$D$9)))</f>
        <v>104.12035345940484</v>
      </c>
      <c r="N370" s="65">
        <f>IF(M370&gt;'Final Temp'!$I$13,N369+K$2,0)</f>
        <v>214</v>
      </c>
      <c r="O370" s="66">
        <f>IF(N370&gt;0,'Final Temp'!$I$13+(('Final Temp'!$I$17-'Final Temp'!$I$13)*(1-EXP(-N370/'Final Temp'!$I$9))),M370)</f>
        <v>125.29369727371986</v>
      </c>
      <c r="P370" s="66">
        <f>IF(N370=0,O370,'Final Temp'!$I$13)</f>
        <v>75</v>
      </c>
      <c r="Q370" s="66">
        <f t="shared" si="24"/>
        <v>125.29369727371986</v>
      </c>
      <c r="R370" s="66">
        <f>'Final Temp'!$D$13+(('Final Temp'!$I$17-'Final Temp'!$D$13)*(1-EXP(-L370/'Final Temp'!$I$9)))</f>
        <v>132.28882800316833</v>
      </c>
      <c r="S370" s="66">
        <f>IF('Final Temp'!$D$17&gt;='Final Temp'!$I$13,Calcs!R370,"")</f>
        <v>132.28882800316833</v>
      </c>
    </row>
    <row r="371" spans="2:19" x14ac:dyDescent="0.25">
      <c r="B371" s="65">
        <f t="shared" si="25"/>
        <v>665.99999999999841</v>
      </c>
      <c r="C371" s="66">
        <f>'Final Temp'!$D$13+(('Final Temp'!$D$17-'Final Temp'!$D$13)*(1-EXP(-B371/'Final Temp'!$D$9)))</f>
        <v>124.27628336863717</v>
      </c>
      <c r="D371" s="65">
        <f>IF(C371&gt;'Final Temp'!$I$13,D370+A$2,0)</f>
        <v>511.20000000000226</v>
      </c>
      <c r="E371" s="66">
        <f>IF(D371&gt;0,'Final Temp'!$I$13+(('Final Temp'!I$17-'Final Temp'!$I$13)*(1-EXP(-D371/'Final Temp'!I$9))),C371)</f>
        <v>138.13289842247445</v>
      </c>
      <c r="F371" s="66">
        <f>IF(D371=0,E371,'Final Temp'!$I$13)</f>
        <v>75</v>
      </c>
      <c r="G371" s="66">
        <f t="shared" si="26"/>
        <v>138.13289842247445</v>
      </c>
      <c r="H371" s="66">
        <f>'Final Temp'!D$13+(('Final Temp'!I$17-'Final Temp'!D$13)*(1-EXP(-B371/'Final Temp'!I$9)))</f>
        <v>139.01963449641781</v>
      </c>
      <c r="I371" s="66">
        <f>IF('Final Temp'!$D$17&gt;='Final Temp'!$I$13,Calcs!H371,"")</f>
        <v>139.01963449641781</v>
      </c>
      <c r="L371" s="65">
        <f t="shared" si="23"/>
        <v>370</v>
      </c>
      <c r="M371" s="66">
        <f>'Final Temp'!$D$13+(('Final Temp'!$D$17-'Final Temp'!$D$13)*(1-EXP(-L371/'Final Temp'!$D$9)))</f>
        <v>104.2198808477595</v>
      </c>
      <c r="N371" s="65">
        <f>IF(M371&gt;'Final Temp'!$I$13,N370+K$2,0)</f>
        <v>215</v>
      </c>
      <c r="O371" s="66">
        <f>IF(N371&gt;0,'Final Temp'!$I$13+(('Final Temp'!$I$17-'Final Temp'!$I$13)*(1-EXP(-N371/'Final Temp'!$I$9))),M371)</f>
        <v>125.39547058742045</v>
      </c>
      <c r="P371" s="66">
        <f>IF(N371=0,O371,'Final Temp'!$I$13)</f>
        <v>75</v>
      </c>
      <c r="Q371" s="66">
        <f t="shared" si="24"/>
        <v>125.39547058742045</v>
      </c>
      <c r="R371" s="66">
        <f>'Final Temp'!$D$13+(('Final Temp'!$I$17-'Final Temp'!$D$13)*(1-EXP(-L371/'Final Temp'!$I$9)))</f>
        <v>132.34219230154022</v>
      </c>
      <c r="S371" s="66">
        <f>IF('Final Temp'!$D$17&gt;='Final Temp'!$I$13,Calcs!R371,"")</f>
        <v>132.34219230154022</v>
      </c>
    </row>
    <row r="372" spans="2:19" x14ac:dyDescent="0.25">
      <c r="B372" s="65">
        <f t="shared" si="25"/>
        <v>667.79999999999836</v>
      </c>
      <c r="C372" s="66">
        <f>'Final Temp'!$D$13+(('Final Temp'!$D$17-'Final Temp'!$D$13)*(1-EXP(-B372/'Final Temp'!$D$9)))</f>
        <v>124.35470573250446</v>
      </c>
      <c r="D372" s="65">
        <f>IF(C372&gt;'Final Temp'!$I$13,D371+A$2,0)</f>
        <v>513.00000000000227</v>
      </c>
      <c r="E372" s="66">
        <f>IF(D372&gt;0,'Final Temp'!$I$13+(('Final Temp'!I$17-'Final Temp'!$I$13)*(1-EXP(-D372/'Final Temp'!I$9))),C372)</f>
        <v>138.15609193076867</v>
      </c>
      <c r="F372" s="66">
        <f>IF(D372=0,E372,'Final Temp'!$I$13)</f>
        <v>75</v>
      </c>
      <c r="G372" s="66">
        <f t="shared" si="26"/>
        <v>138.15609193076867</v>
      </c>
      <c r="H372" s="66">
        <f>'Final Temp'!D$13+(('Final Temp'!I$17-'Final Temp'!D$13)*(1-EXP(-B372/'Final Temp'!I$9)))</f>
        <v>139.03181279229221</v>
      </c>
      <c r="I372" s="66">
        <f>IF('Final Temp'!$D$17&gt;='Final Temp'!$I$13,Calcs!H372,"")</f>
        <v>139.03181279229221</v>
      </c>
      <c r="L372" s="65">
        <f t="shared" si="23"/>
        <v>371</v>
      </c>
      <c r="M372" s="66">
        <f>'Final Temp'!$D$13+(('Final Temp'!$D$17-'Final Temp'!$D$13)*(1-EXP(-L372/'Final Temp'!$D$9)))</f>
        <v>104.31913215477032</v>
      </c>
      <c r="N372" s="65">
        <f>IF(M372&gt;'Final Temp'!$I$13,N371+K$2,0)</f>
        <v>216</v>
      </c>
      <c r="O372" s="66">
        <f>IF(N372&gt;0,'Final Temp'!$I$13+(('Final Temp'!$I$17-'Final Temp'!$I$13)*(1-EXP(-N372/'Final Temp'!$I$9))),M372)</f>
        <v>125.49653959035206</v>
      </c>
      <c r="P372" s="66">
        <f>IF(N372=0,O372,'Final Temp'!$I$13)</f>
        <v>75</v>
      </c>
      <c r="Q372" s="66">
        <f t="shared" si="24"/>
        <v>125.49653959035206</v>
      </c>
      <c r="R372" s="66">
        <f>'Final Temp'!$D$13+(('Final Temp'!$I$17-'Final Temp'!$D$13)*(1-EXP(-L372/'Final Temp'!$I$9)))</f>
        <v>132.39518729828819</v>
      </c>
      <c r="S372" s="66">
        <f>IF('Final Temp'!$D$17&gt;='Final Temp'!$I$13,Calcs!R372,"")</f>
        <v>132.39518729828819</v>
      </c>
    </row>
    <row r="373" spans="2:19" x14ac:dyDescent="0.25">
      <c r="B373" s="65">
        <f t="shared" si="25"/>
        <v>669.59999999999832</v>
      </c>
      <c r="C373" s="66">
        <f>'Final Temp'!$D$13+(('Final Temp'!$D$17-'Final Temp'!$D$13)*(1-EXP(-B373/'Final Temp'!$D$9)))</f>
        <v>124.4327369632002</v>
      </c>
      <c r="D373" s="65">
        <f>IF(C373&gt;'Final Temp'!$I$13,D372+A$2,0)</f>
        <v>514.80000000000223</v>
      </c>
      <c r="E373" s="66">
        <f>IF(D373&gt;0,'Final Temp'!$I$13+(('Final Temp'!I$17-'Final Temp'!$I$13)*(1-EXP(-D373/'Final Temp'!I$9))),C373)</f>
        <v>138.17899732467561</v>
      </c>
      <c r="F373" s="66">
        <f>IF(D373=0,E373,'Final Temp'!$I$13)</f>
        <v>75</v>
      </c>
      <c r="G373" s="66">
        <f t="shared" si="26"/>
        <v>138.17899732467561</v>
      </c>
      <c r="H373" s="66">
        <f>'Final Temp'!D$13+(('Final Temp'!I$17-'Final Temp'!D$13)*(1-EXP(-B373/'Final Temp'!I$9)))</f>
        <v>139.04383980694564</v>
      </c>
      <c r="I373" s="66">
        <f>IF('Final Temp'!$D$17&gt;='Final Temp'!$I$13,Calcs!H373,"")</f>
        <v>139.04383980694564</v>
      </c>
      <c r="L373" s="65">
        <f t="shared" si="23"/>
        <v>372</v>
      </c>
      <c r="M373" s="66">
        <f>'Final Temp'!$D$13+(('Final Temp'!$D$17-'Final Temp'!$D$13)*(1-EXP(-L373/'Final Temp'!$D$9)))</f>
        <v>104.41810814626581</v>
      </c>
      <c r="N373" s="65">
        <f>IF(M373&gt;'Final Temp'!$I$13,N372+K$2,0)</f>
        <v>217</v>
      </c>
      <c r="O373" s="66">
        <f>IF(N373&gt;0,'Final Temp'!$I$13+(('Final Temp'!$I$17-'Final Temp'!$I$13)*(1-EXP(-N373/'Final Temp'!$I$9))),M373)</f>
        <v>125.59690915661818</v>
      </c>
      <c r="P373" s="66">
        <f>IF(N373=0,O373,'Final Temp'!$I$13)</f>
        <v>75</v>
      </c>
      <c r="Q373" s="66">
        <f t="shared" si="24"/>
        <v>125.59690915661818</v>
      </c>
      <c r="R373" s="66">
        <f>'Final Temp'!$D$13+(('Final Temp'!$I$17-'Final Temp'!$D$13)*(1-EXP(-L373/'Final Temp'!$I$9)))</f>
        <v>132.44781554912262</v>
      </c>
      <c r="S373" s="66">
        <f>IF('Final Temp'!$D$17&gt;='Final Temp'!$I$13,Calcs!R373,"")</f>
        <v>132.44781554912262</v>
      </c>
    </row>
    <row r="374" spans="2:19" x14ac:dyDescent="0.25">
      <c r="B374" s="65">
        <f t="shared" si="25"/>
        <v>671.39999999999827</v>
      </c>
      <c r="C374" s="66">
        <f>'Final Temp'!$D$13+(('Final Temp'!$D$17-'Final Temp'!$D$13)*(1-EXP(-B374/'Final Temp'!$D$9)))</f>
        <v>124.51037901150922</v>
      </c>
      <c r="D374" s="65">
        <f>IF(C374&gt;'Final Temp'!$I$13,D373+A$2,0)</f>
        <v>516.60000000000218</v>
      </c>
      <c r="E374" s="66">
        <f>IF(D374&gt;0,'Final Temp'!$I$13+(('Final Temp'!I$17-'Final Temp'!$I$13)*(1-EXP(-D374/'Final Temp'!I$9))),C374)</f>
        <v>138.20161818320966</v>
      </c>
      <c r="F374" s="66">
        <f>IF(D374=0,E374,'Final Temp'!$I$13)</f>
        <v>75</v>
      </c>
      <c r="G374" s="66">
        <f t="shared" si="26"/>
        <v>138.20161818320966</v>
      </c>
      <c r="H374" s="66">
        <f>'Final Temp'!D$13+(('Final Temp'!I$17-'Final Temp'!D$13)*(1-EXP(-B374/'Final Temp'!I$9)))</f>
        <v>139.05571741962356</v>
      </c>
      <c r="I374" s="66">
        <f>IF('Final Temp'!$D$17&gt;='Final Temp'!$I$13,Calcs!H374,"")</f>
        <v>139.05571741962356</v>
      </c>
      <c r="L374" s="65">
        <f t="shared" si="23"/>
        <v>373</v>
      </c>
      <c r="M374" s="66">
        <f>'Final Temp'!$D$13+(('Final Temp'!$D$17-'Final Temp'!$D$13)*(1-EXP(-L374/'Final Temp'!$D$9)))</f>
        <v>104.51680958595009</v>
      </c>
      <c r="N374" s="65">
        <f>IF(M374&gt;'Final Temp'!$I$13,N373+K$2,0)</f>
        <v>218</v>
      </c>
      <c r="O374" s="66">
        <f>IF(N374&gt;0,'Final Temp'!$I$13+(('Final Temp'!$I$17-'Final Temp'!$I$13)*(1-EXP(-N374/'Final Temp'!$I$9))),M374)</f>
        <v>125.69658412659157</v>
      </c>
      <c r="P374" s="66">
        <f>IF(N374=0,O374,'Final Temp'!$I$13)</f>
        <v>75</v>
      </c>
      <c r="Q374" s="66">
        <f t="shared" si="24"/>
        <v>125.69658412659157</v>
      </c>
      <c r="R374" s="66">
        <f>'Final Temp'!$D$13+(('Final Temp'!$I$17-'Final Temp'!$D$13)*(1-EXP(-L374/'Final Temp'!$I$9)))</f>
        <v>132.50007959206732</v>
      </c>
      <c r="S374" s="66">
        <f>IF('Final Temp'!$D$17&gt;='Final Temp'!$I$13,Calcs!R374,"")</f>
        <v>132.50007959206732</v>
      </c>
    </row>
    <row r="375" spans="2:19" x14ac:dyDescent="0.25">
      <c r="B375" s="65">
        <f t="shared" si="25"/>
        <v>673.19999999999823</v>
      </c>
      <c r="C375" s="66">
        <f>'Final Temp'!$D$13+(('Final Temp'!$D$17-'Final Temp'!$D$13)*(1-EXP(-B375/'Final Temp'!$D$9)))</f>
        <v>124.58763381848678</v>
      </c>
      <c r="D375" s="65">
        <f>IF(C375&gt;'Final Temp'!$I$13,D374+A$2,0)</f>
        <v>518.40000000000214</v>
      </c>
      <c r="E375" s="66">
        <f>IF(D375&gt;0,'Final Temp'!$I$13+(('Final Temp'!I$17-'Final Temp'!$I$13)*(1-EXP(-D375/'Final Temp'!I$9))),C375)</f>
        <v>138.22395804092599</v>
      </c>
      <c r="F375" s="66">
        <f>IF(D375=0,E375,'Final Temp'!$I$13)</f>
        <v>75</v>
      </c>
      <c r="G375" s="66">
        <f t="shared" si="26"/>
        <v>138.22395804092599</v>
      </c>
      <c r="H375" s="66">
        <f>'Final Temp'!D$13+(('Final Temp'!I$17-'Final Temp'!D$13)*(1-EXP(-B375/'Final Temp'!I$9)))</f>
        <v>139.06744748622714</v>
      </c>
      <c r="I375" s="66">
        <f>IF('Final Temp'!$D$17&gt;='Final Temp'!$I$13,Calcs!H375,"")</f>
        <v>139.06744748622714</v>
      </c>
      <c r="L375" s="65">
        <f t="shared" si="23"/>
        <v>374</v>
      </c>
      <c r="M375" s="66">
        <f>'Final Temp'!$D$13+(('Final Temp'!$D$17-'Final Temp'!$D$13)*(1-EXP(-L375/'Final Temp'!$D$9)))</f>
        <v>104.61523723540883</v>
      </c>
      <c r="N375" s="65">
        <f>IF(M375&gt;'Final Temp'!$I$13,N374+K$2,0)</f>
        <v>219</v>
      </c>
      <c r="O375" s="66">
        <f>IF(N375&gt;0,'Final Temp'!$I$13+(('Final Temp'!$I$17-'Final Temp'!$I$13)*(1-EXP(-N375/'Final Temp'!$I$9))),M375)</f>
        <v>125.79556930714772</v>
      </c>
      <c r="P375" s="66">
        <f>IF(N375=0,O375,'Final Temp'!$I$13)</f>
        <v>75</v>
      </c>
      <c r="Q375" s="66">
        <f t="shared" si="24"/>
        <v>125.79556930714772</v>
      </c>
      <c r="R375" s="66">
        <f>'Final Temp'!$D$13+(('Final Temp'!$I$17-'Final Temp'!$D$13)*(1-EXP(-L375/'Final Temp'!$I$9)))</f>
        <v>132.55198194758196</v>
      </c>
      <c r="S375" s="66">
        <f>IF('Final Temp'!$D$17&gt;='Final Temp'!$I$13,Calcs!R375,"")</f>
        <v>132.55198194758196</v>
      </c>
    </row>
    <row r="376" spans="2:19" x14ac:dyDescent="0.25">
      <c r="B376" s="65">
        <f t="shared" si="25"/>
        <v>674.99999999999818</v>
      </c>
      <c r="C376" s="66">
        <f>'Final Temp'!$D$13+(('Final Temp'!$D$17-'Final Temp'!$D$13)*(1-EXP(-B376/'Final Temp'!$D$9)))</f>
        <v>124.66450331550708</v>
      </c>
      <c r="D376" s="65">
        <f>IF(C376&gt;'Final Temp'!$I$13,D375+A$2,0)</f>
        <v>520.20000000000209</v>
      </c>
      <c r="E376" s="66">
        <f>IF(D376&gt;0,'Final Temp'!$I$13+(('Final Temp'!I$17-'Final Temp'!$I$13)*(1-EXP(-D376/'Final Temp'!I$9))),C376)</f>
        <v>138.24602038847286</v>
      </c>
      <c r="F376" s="66">
        <f>IF(D376=0,E376,'Final Temp'!$I$13)</f>
        <v>75</v>
      </c>
      <c r="G376" s="66">
        <f t="shared" si="26"/>
        <v>138.24602038847286</v>
      </c>
      <c r="H376" s="66">
        <f>'Final Temp'!D$13+(('Final Temp'!I$17-'Final Temp'!D$13)*(1-EXP(-B376/'Final Temp'!I$9)))</f>
        <v>139.07903183960318</v>
      </c>
      <c r="I376" s="66">
        <f>IF('Final Temp'!$D$17&gt;='Final Temp'!$I$13,Calcs!H376,"")</f>
        <v>139.07903183960318</v>
      </c>
      <c r="L376" s="65">
        <f t="shared" si="23"/>
        <v>375</v>
      </c>
      <c r="M376" s="66">
        <f>'Final Temp'!$D$13+(('Final Temp'!$D$17-'Final Temp'!$D$13)*(1-EXP(-L376/'Final Temp'!$D$9)))</f>
        <v>104.71339185411512</v>
      </c>
      <c r="N376" s="65">
        <f>IF(M376&gt;'Final Temp'!$I$13,N375+K$2,0)</f>
        <v>220</v>
      </c>
      <c r="O376" s="66">
        <f>IF(N376&gt;0,'Final Temp'!$I$13+(('Final Temp'!$I$17-'Final Temp'!$I$13)*(1-EXP(-N376/'Final Temp'!$I$9))),M376)</f>
        <v>125.89386947189669</v>
      </c>
      <c r="P376" s="66">
        <f>IF(N376=0,O376,'Final Temp'!$I$13)</f>
        <v>75</v>
      </c>
      <c r="Q376" s="66">
        <f t="shared" si="24"/>
        <v>125.89386947189669</v>
      </c>
      <c r="R376" s="66">
        <f>'Final Temp'!$D$13+(('Final Temp'!$I$17-'Final Temp'!$D$13)*(1-EXP(-L376/'Final Temp'!$I$9)))</f>
        <v>132.60352511868382</v>
      </c>
      <c r="S376" s="66">
        <f>IF('Final Temp'!$D$17&gt;='Final Temp'!$I$13,Calcs!R376,"")</f>
        <v>132.60352511868382</v>
      </c>
    </row>
    <row r="377" spans="2:19" x14ac:dyDescent="0.25">
      <c r="B377" s="65">
        <f t="shared" si="25"/>
        <v>676.79999999999814</v>
      </c>
      <c r="C377" s="66">
        <f>'Final Temp'!$D$13+(('Final Temp'!$D$17-'Final Temp'!$D$13)*(1-EXP(-B377/'Final Temp'!$D$9)))</f>
        <v>124.74098942431154</v>
      </c>
      <c r="D377" s="65">
        <f>IF(C377&gt;'Final Temp'!$I$13,D376+A$2,0)</f>
        <v>522.00000000000205</v>
      </c>
      <c r="E377" s="66">
        <f>IF(D377&gt;0,'Final Temp'!$I$13+(('Final Temp'!I$17-'Final Temp'!$I$13)*(1-EXP(-D377/'Final Temp'!I$9))),C377)</f>
        <v>138.26780867313693</v>
      </c>
      <c r="F377" s="66">
        <f>IF(D377=0,E377,'Final Temp'!$I$13)</f>
        <v>75</v>
      </c>
      <c r="G377" s="66">
        <f t="shared" si="26"/>
        <v>138.26780867313693</v>
      </c>
      <c r="H377" s="66">
        <f>'Final Temp'!D$13+(('Final Temp'!I$17-'Final Temp'!D$13)*(1-EXP(-B377/'Final Temp'!I$9)))</f>
        <v>139.09047228983042</v>
      </c>
      <c r="I377" s="66">
        <f>IF('Final Temp'!$D$17&gt;='Final Temp'!$I$13,Calcs!H377,"")</f>
        <v>139.09047228983042</v>
      </c>
      <c r="L377" s="65">
        <f t="shared" si="23"/>
        <v>376</v>
      </c>
      <c r="M377" s="66">
        <f>'Final Temp'!$D$13+(('Final Temp'!$D$17-'Final Temp'!$D$13)*(1-EXP(-L377/'Final Temp'!$D$9)))</f>
        <v>104.81127419943533</v>
      </c>
      <c r="N377" s="65">
        <f>IF(M377&gt;'Final Temp'!$I$13,N376+K$2,0)</f>
        <v>221</v>
      </c>
      <c r="O377" s="66">
        <f>IF(N377&gt;0,'Final Temp'!$I$13+(('Final Temp'!$I$17-'Final Temp'!$I$13)*(1-EXP(-N377/'Final Temp'!$I$9))),M377)</f>
        <v>125.99148936141336</v>
      </c>
      <c r="P377" s="66">
        <f>IF(N377=0,O377,'Final Temp'!$I$13)</f>
        <v>75</v>
      </c>
      <c r="Q377" s="66">
        <f t="shared" si="24"/>
        <v>125.99148936141336</v>
      </c>
      <c r="R377" s="66">
        <f>'Final Temp'!$D$13+(('Final Temp'!$I$17-'Final Temp'!$D$13)*(1-EXP(-L377/'Final Temp'!$I$9)))</f>
        <v>132.65471159106818</v>
      </c>
      <c r="S377" s="66">
        <f>IF('Final Temp'!$D$17&gt;='Final Temp'!$I$13,Calcs!R377,"")</f>
        <v>132.65471159106818</v>
      </c>
    </row>
    <row r="378" spans="2:19" x14ac:dyDescent="0.25">
      <c r="B378" s="65">
        <f t="shared" si="25"/>
        <v>678.59999999999809</v>
      </c>
      <c r="C378" s="66">
        <f>'Final Temp'!$D$13+(('Final Temp'!$D$17-'Final Temp'!$D$13)*(1-EXP(-B378/'Final Temp'!$D$9)))</f>
        <v>124.81709405705686</v>
      </c>
      <c r="D378" s="65">
        <f>IF(C378&gt;'Final Temp'!$I$13,D377+A$2,0)</f>
        <v>523.800000000002</v>
      </c>
      <c r="E378" s="66">
        <f>IF(D378&gt;0,'Final Temp'!$I$13+(('Final Temp'!I$17-'Final Temp'!$I$13)*(1-EXP(-D378/'Final Temp'!I$9))),C378)</f>
        <v>138.28932629938197</v>
      </c>
      <c r="F378" s="66">
        <f>IF(D378=0,E378,'Final Temp'!$I$13)</f>
        <v>75</v>
      </c>
      <c r="G378" s="66">
        <f t="shared" si="26"/>
        <v>138.28932629938197</v>
      </c>
      <c r="H378" s="66">
        <f>'Final Temp'!D$13+(('Final Temp'!I$17-'Final Temp'!D$13)*(1-EXP(-B378/'Final Temp'!I$9)))</f>
        <v>139.10177062450248</v>
      </c>
      <c r="I378" s="66">
        <f>IF('Final Temp'!$D$17&gt;='Final Temp'!$I$13,Calcs!H378,"")</f>
        <v>139.10177062450248</v>
      </c>
      <c r="L378" s="65">
        <f t="shared" si="23"/>
        <v>377</v>
      </c>
      <c r="M378" s="66">
        <f>'Final Temp'!$D$13+(('Final Temp'!$D$17-'Final Temp'!$D$13)*(1-EXP(-L378/'Final Temp'!$D$9)))</f>
        <v>104.90888502663496</v>
      </c>
      <c r="N378" s="65">
        <f>IF(M378&gt;'Final Temp'!$I$13,N377+K$2,0)</f>
        <v>222</v>
      </c>
      <c r="O378" s="66">
        <f>IF(N378&gt;0,'Final Temp'!$I$13+(('Final Temp'!$I$17-'Final Temp'!$I$13)*(1-EXP(-N378/'Final Temp'!$I$9))),M378)</f>
        <v>126.08843368346592</v>
      </c>
      <c r="P378" s="66">
        <f>IF(N378=0,O378,'Final Temp'!$I$13)</f>
        <v>75</v>
      </c>
      <c r="Q378" s="66">
        <f t="shared" si="24"/>
        <v>126.08843368346592</v>
      </c>
      <c r="R378" s="66">
        <f>'Final Temp'!$D$13+(('Final Temp'!$I$17-'Final Temp'!$D$13)*(1-EXP(-L378/'Final Temp'!$I$9)))</f>
        <v>132.70554383322838</v>
      </c>
      <c r="S378" s="66">
        <f>IF('Final Temp'!$D$17&gt;='Final Temp'!$I$13,Calcs!R378,"")</f>
        <v>132.70554383322838</v>
      </c>
    </row>
    <row r="379" spans="2:19" x14ac:dyDescent="0.25">
      <c r="B379" s="65">
        <f t="shared" si="25"/>
        <v>680.39999999999804</v>
      </c>
      <c r="C379" s="66">
        <f>'Final Temp'!$D$13+(('Final Temp'!$D$17-'Final Temp'!$D$13)*(1-EXP(-B379/'Final Temp'!$D$9)))</f>
        <v>124.89281911636284</v>
      </c>
      <c r="D379" s="65">
        <f>IF(C379&gt;'Final Temp'!$I$13,D378+A$2,0)</f>
        <v>525.60000000000196</v>
      </c>
      <c r="E379" s="66">
        <f>IF(D379&gt;0,'Final Temp'!$I$13+(('Final Temp'!I$17-'Final Temp'!$I$13)*(1-EXP(-D379/'Final Temp'!I$9))),C379)</f>
        <v>138.31057662938093</v>
      </c>
      <c r="F379" s="66">
        <f>IF(D379=0,E379,'Final Temp'!$I$13)</f>
        <v>75</v>
      </c>
      <c r="G379" s="66">
        <f t="shared" si="26"/>
        <v>138.31057662938093</v>
      </c>
      <c r="H379" s="66">
        <f>'Final Temp'!D$13+(('Final Temp'!I$17-'Final Temp'!D$13)*(1-EXP(-B379/'Final Temp'!I$9)))</f>
        <v>139.11292860900716</v>
      </c>
      <c r="I379" s="66">
        <f>IF('Final Temp'!$D$17&gt;='Final Temp'!$I$13,Calcs!H379,"")</f>
        <v>139.11292860900716</v>
      </c>
      <c r="L379" s="65">
        <f t="shared" si="23"/>
        <v>378</v>
      </c>
      <c r="M379" s="66">
        <f>'Final Temp'!$D$13+(('Final Temp'!$D$17-'Final Temp'!$D$13)*(1-EXP(-L379/'Final Temp'!$D$9)))</f>
        <v>105.00622508888448</v>
      </c>
      <c r="N379" s="65">
        <f>IF(M379&gt;'Final Temp'!$I$13,N378+K$2,0)</f>
        <v>223</v>
      </c>
      <c r="O379" s="66">
        <f>IF(N379&gt;0,'Final Temp'!$I$13+(('Final Temp'!$I$17-'Final Temp'!$I$13)*(1-EXP(-N379/'Final Temp'!$I$9))),M379)</f>
        <v>126.18470711324301</v>
      </c>
      <c r="P379" s="66">
        <f>IF(N379=0,O379,'Final Temp'!$I$13)</f>
        <v>75</v>
      </c>
      <c r="Q379" s="66">
        <f t="shared" si="24"/>
        <v>126.18470711324301</v>
      </c>
      <c r="R379" s="66">
        <f>'Final Temp'!$D$13+(('Final Temp'!$I$17-'Final Temp'!$D$13)*(1-EXP(-L379/'Final Temp'!$I$9)))</f>
        <v>132.75602429657485</v>
      </c>
      <c r="S379" s="66">
        <f>IF('Final Temp'!$D$17&gt;='Final Temp'!$I$13,Calcs!R379,"")</f>
        <v>132.75602429657485</v>
      </c>
    </row>
    <row r="380" spans="2:19" x14ac:dyDescent="0.25">
      <c r="B380" s="65">
        <f t="shared" si="25"/>
        <v>682.199999999998</v>
      </c>
      <c r="C380" s="66">
        <f>'Final Temp'!$D$13+(('Final Temp'!$D$17-'Final Temp'!$D$13)*(1-EXP(-B380/'Final Temp'!$D$9)))</f>
        <v>124.96816649535988</v>
      </c>
      <c r="D380" s="65">
        <f>IF(C380&gt;'Final Temp'!$I$13,D379+A$2,0)</f>
        <v>527.40000000000191</v>
      </c>
      <c r="E380" s="66">
        <f>IF(D380&gt;0,'Final Temp'!$I$13+(('Final Temp'!I$17-'Final Temp'!$I$13)*(1-EXP(-D380/'Final Temp'!I$9))),C380)</f>
        <v>138.33156298354106</v>
      </c>
      <c r="F380" s="66">
        <f>IF(D380=0,E380,'Final Temp'!$I$13)</f>
        <v>75</v>
      </c>
      <c r="G380" s="66">
        <f t="shared" si="26"/>
        <v>138.33156298354106</v>
      </c>
      <c r="H380" s="66">
        <f>'Final Temp'!D$13+(('Final Temp'!I$17-'Final Temp'!D$13)*(1-EXP(-B380/'Final Temp'!I$9)))</f>
        <v>139.12394798680225</v>
      </c>
      <c r="I380" s="66">
        <f>IF('Final Temp'!$D$17&gt;='Final Temp'!$I$13,Calcs!H380,"")</f>
        <v>139.12394798680225</v>
      </c>
      <c r="L380" s="65">
        <f t="shared" si="23"/>
        <v>379</v>
      </c>
      <c r="M380" s="66">
        <f>'Final Temp'!$D$13+(('Final Temp'!$D$17-'Final Temp'!$D$13)*(1-EXP(-L380/'Final Temp'!$D$9)))</f>
        <v>105.10329513726505</v>
      </c>
      <c r="N380" s="65">
        <f>IF(M380&gt;'Final Temp'!$I$13,N379+K$2,0)</f>
        <v>224</v>
      </c>
      <c r="O380" s="66">
        <f>IF(N380&gt;0,'Final Temp'!$I$13+(('Final Temp'!$I$17-'Final Temp'!$I$13)*(1-EXP(-N380/'Final Temp'!$I$9))),M380)</f>
        <v>126.28031429357914</v>
      </c>
      <c r="P380" s="66">
        <f>IF(N380=0,O380,'Final Temp'!$I$13)</f>
        <v>75</v>
      </c>
      <c r="Q380" s="66">
        <f t="shared" si="24"/>
        <v>126.28031429357914</v>
      </c>
      <c r="R380" s="66">
        <f>'Final Temp'!$D$13+(('Final Temp'!$I$17-'Final Temp'!$D$13)*(1-EXP(-L380/'Final Temp'!$I$9)))</f>
        <v>132.80615541555329</v>
      </c>
      <c r="S380" s="66">
        <f>IF('Final Temp'!$D$17&gt;='Final Temp'!$I$13,Calcs!R380,"")</f>
        <v>132.80615541555329</v>
      </c>
    </row>
    <row r="381" spans="2:19" x14ac:dyDescent="0.25">
      <c r="B381" s="65">
        <f t="shared" si="25"/>
        <v>683.99999999999795</v>
      </c>
      <c r="C381" s="66">
        <f>'Final Temp'!$D$13+(('Final Temp'!$D$17-'Final Temp'!$D$13)*(1-EXP(-B381/'Final Temp'!$D$9)))</f>
        <v>125.04313807773642</v>
      </c>
      <c r="D381" s="65">
        <f>IF(C381&gt;'Final Temp'!$I$13,D380+A$2,0)</f>
        <v>529.20000000000186</v>
      </c>
      <c r="E381" s="66">
        <f>IF(D381&gt;0,'Final Temp'!$I$13+(('Final Temp'!I$17-'Final Temp'!$I$13)*(1-EXP(-D381/'Final Temp'!I$9))),C381)</f>
        <v>138.35228864102291</v>
      </c>
      <c r="F381" s="66">
        <f>IF(D381=0,E381,'Final Temp'!$I$13)</f>
        <v>75</v>
      </c>
      <c r="G381" s="66">
        <f t="shared" si="26"/>
        <v>138.35228864102291</v>
      </c>
      <c r="H381" s="66">
        <f>'Final Temp'!D$13+(('Final Temp'!I$17-'Final Temp'!D$13)*(1-EXP(-B381/'Final Temp'!I$9)))</f>
        <v>139.13483047968793</v>
      </c>
      <c r="I381" s="66">
        <f>IF('Final Temp'!$D$17&gt;='Final Temp'!$I$13,Calcs!H381,"")</f>
        <v>139.13483047968793</v>
      </c>
      <c r="L381" s="65">
        <f t="shared" si="23"/>
        <v>380</v>
      </c>
      <c r="M381" s="66">
        <f>'Final Temp'!$D$13+(('Final Temp'!$D$17-'Final Temp'!$D$13)*(1-EXP(-L381/'Final Temp'!$D$9)))</f>
        <v>105.20009592077447</v>
      </c>
      <c r="N381" s="65">
        <f>IF(M381&gt;'Final Temp'!$I$13,N380+K$2,0)</f>
        <v>225</v>
      </c>
      <c r="O381" s="66">
        <f>IF(N381&gt;0,'Final Temp'!$I$13+(('Final Temp'!$I$17-'Final Temp'!$I$13)*(1-EXP(-N381/'Final Temp'!$I$9))),M381)</f>
        <v>126.37525983517864</v>
      </c>
      <c r="P381" s="66">
        <f>IF(N381=0,O381,'Final Temp'!$I$13)</f>
        <v>75</v>
      </c>
      <c r="Q381" s="66">
        <f t="shared" si="24"/>
        <v>126.37525983517864</v>
      </c>
      <c r="R381" s="66">
        <f>'Final Temp'!$D$13+(('Final Temp'!$I$17-'Final Temp'!$D$13)*(1-EXP(-L381/'Final Temp'!$I$9)))</f>
        <v>132.85593960776211</v>
      </c>
      <c r="S381" s="66">
        <f>IF('Final Temp'!$D$17&gt;='Final Temp'!$I$13,Calcs!R381,"")</f>
        <v>132.85593960776211</v>
      </c>
    </row>
    <row r="382" spans="2:19" x14ac:dyDescent="0.25">
      <c r="B382" s="65">
        <f t="shared" si="25"/>
        <v>685.79999999999791</v>
      </c>
      <c r="C382" s="66">
        <f>'Final Temp'!$D$13+(('Final Temp'!$D$17-'Final Temp'!$D$13)*(1-EXP(-B382/'Final Temp'!$D$9)))</f>
        <v>125.11773573778586</v>
      </c>
      <c r="D382" s="65">
        <f>IF(C382&gt;'Final Temp'!$I$13,D381+A$2,0)</f>
        <v>531.00000000000182</v>
      </c>
      <c r="E382" s="66">
        <f>IF(D382&gt;0,'Final Temp'!$I$13+(('Final Temp'!I$17-'Final Temp'!$I$13)*(1-EXP(-D382/'Final Temp'!I$9))),C382)</f>
        <v>138.37275684025261</v>
      </c>
      <c r="F382" s="66">
        <f>IF(D382=0,E382,'Final Temp'!$I$13)</f>
        <v>75</v>
      </c>
      <c r="G382" s="66">
        <f t="shared" si="26"/>
        <v>138.37275684025261</v>
      </c>
      <c r="H382" s="66">
        <f>'Final Temp'!D$13+(('Final Temp'!I$17-'Final Temp'!D$13)*(1-EXP(-B382/'Final Temp'!I$9)))</f>
        <v>139.14557778807585</v>
      </c>
      <c r="I382" s="66">
        <f>IF('Final Temp'!$D$17&gt;='Final Temp'!$I$13,Calcs!H382,"")</f>
        <v>139.14557778807585</v>
      </c>
      <c r="L382" s="65">
        <f t="shared" si="23"/>
        <v>381</v>
      </c>
      <c r="M382" s="66">
        <f>'Final Temp'!$D$13+(('Final Temp'!$D$17-'Final Temp'!$D$13)*(1-EXP(-L382/'Final Temp'!$D$9)))</f>
        <v>105.29662818633287</v>
      </c>
      <c r="N382" s="65">
        <f>IF(M382&gt;'Final Temp'!$I$13,N381+K$2,0)</f>
        <v>226</v>
      </c>
      <c r="O382" s="66">
        <f>IF(N382&gt;0,'Final Temp'!$I$13+(('Final Temp'!$I$17-'Final Temp'!$I$13)*(1-EXP(-N382/'Final Temp'!$I$9))),M382)</f>
        <v>126.46954831683796</v>
      </c>
      <c r="P382" s="66">
        <f>IF(N382=0,O382,'Final Temp'!$I$13)</f>
        <v>75</v>
      </c>
      <c r="Q382" s="66">
        <f t="shared" si="24"/>
        <v>126.46954831683796</v>
      </c>
      <c r="R382" s="66">
        <f>'Final Temp'!$D$13+(('Final Temp'!$I$17-'Final Temp'!$D$13)*(1-EXP(-L382/'Final Temp'!$I$9)))</f>
        <v>132.90537927406899</v>
      </c>
      <c r="S382" s="66">
        <f>IF('Final Temp'!$D$17&gt;='Final Temp'!$I$13,Calcs!R382,"")</f>
        <v>132.90537927406899</v>
      </c>
    </row>
    <row r="383" spans="2:19" x14ac:dyDescent="0.25">
      <c r="B383" s="65">
        <f t="shared" si="25"/>
        <v>687.59999999999786</v>
      </c>
      <c r="C383" s="66">
        <f>'Final Temp'!$D$13+(('Final Temp'!$D$17-'Final Temp'!$D$13)*(1-EXP(-B383/'Final Temp'!$D$9)))</f>
        <v>125.19196134045367</v>
      </c>
      <c r="D383" s="65">
        <f>IF(C383&gt;'Final Temp'!$I$13,D382+A$2,0)</f>
        <v>532.80000000000177</v>
      </c>
      <c r="E383" s="66">
        <f>IF(D383&gt;0,'Final Temp'!$I$13+(('Final Temp'!I$17-'Final Temp'!$I$13)*(1-EXP(-D383/'Final Temp'!I$9))),C383)</f>
        <v>138.39297077942797</v>
      </c>
      <c r="F383" s="66">
        <f>IF(D383=0,E383,'Final Temp'!$I$13)</f>
        <v>75</v>
      </c>
      <c r="G383" s="66">
        <f t="shared" si="26"/>
        <v>138.39297077942797</v>
      </c>
      <c r="H383" s="66">
        <f>'Final Temp'!D$13+(('Final Temp'!I$17-'Final Temp'!D$13)*(1-EXP(-B383/'Final Temp'!I$9)))</f>
        <v>139.15619159125484</v>
      </c>
      <c r="I383" s="66">
        <f>IF('Final Temp'!$D$17&gt;='Final Temp'!$I$13,Calcs!H383,"")</f>
        <v>139.15619159125484</v>
      </c>
      <c r="L383" s="65">
        <f t="shared" si="23"/>
        <v>382</v>
      </c>
      <c r="M383" s="66">
        <f>'Final Temp'!$D$13+(('Final Temp'!$D$17-'Final Temp'!$D$13)*(1-EXP(-L383/'Final Temp'!$D$9)))</f>
        <v>105.3928926787884</v>
      </c>
      <c r="N383" s="65">
        <f>IF(M383&gt;'Final Temp'!$I$13,N382+K$2,0)</f>
        <v>227</v>
      </c>
      <c r="O383" s="66">
        <f>IF(N383&gt;0,'Final Temp'!$I$13+(('Final Temp'!$I$17-'Final Temp'!$I$13)*(1-EXP(-N383/'Final Temp'!$I$9))),M383)</f>
        <v>126.56318428566649</v>
      </c>
      <c r="P383" s="66">
        <f>IF(N383=0,O383,'Final Temp'!$I$13)</f>
        <v>75</v>
      </c>
      <c r="Q383" s="66">
        <f t="shared" si="24"/>
        <v>126.56318428566649</v>
      </c>
      <c r="R383" s="66">
        <f>'Final Temp'!$D$13+(('Final Temp'!$I$17-'Final Temp'!$D$13)*(1-EXP(-L383/'Final Temp'!$I$9)))</f>
        <v>132.95447679872666</v>
      </c>
      <c r="S383" s="66">
        <f>IF('Final Temp'!$D$17&gt;='Final Temp'!$I$13,Calcs!R383,"")</f>
        <v>132.95447679872666</v>
      </c>
    </row>
    <row r="384" spans="2:19" x14ac:dyDescent="0.25">
      <c r="B384" s="65">
        <f t="shared" si="25"/>
        <v>689.39999999999782</v>
      </c>
      <c r="C384" s="66">
        <f>'Final Temp'!$D$13+(('Final Temp'!$D$17-'Final Temp'!$D$13)*(1-EXP(-B384/'Final Temp'!$D$9)))</f>
        <v>125.26581674138372</v>
      </c>
      <c r="D384" s="65">
        <f>IF(C384&gt;'Final Temp'!$I$13,D383+A$2,0)</f>
        <v>534.60000000000173</v>
      </c>
      <c r="E384" s="66">
        <f>IF(D384&gt;0,'Final Temp'!$I$13+(('Final Temp'!I$17-'Final Temp'!$I$13)*(1-EXP(-D384/'Final Temp'!I$9))),C384)</f>
        <v>138.41293361701807</v>
      </c>
      <c r="F384" s="66">
        <f>IF(D384=0,E384,'Final Temp'!$I$13)</f>
        <v>75</v>
      </c>
      <c r="G384" s="66">
        <f t="shared" si="26"/>
        <v>138.41293361701807</v>
      </c>
      <c r="H384" s="66">
        <f>'Final Temp'!D$13+(('Final Temp'!I$17-'Final Temp'!D$13)*(1-EXP(-B384/'Final Temp'!I$9)))</f>
        <v>139.1666735476532</v>
      </c>
      <c r="I384" s="66">
        <f>IF('Final Temp'!$D$17&gt;='Final Temp'!$I$13,Calcs!H384,"")</f>
        <v>139.1666735476532</v>
      </c>
      <c r="L384" s="65">
        <f t="shared" si="23"/>
        <v>383</v>
      </c>
      <c r="M384" s="66">
        <f>'Final Temp'!$D$13+(('Final Temp'!$D$17-'Final Temp'!$D$13)*(1-EXP(-L384/'Final Temp'!$D$9)))</f>
        <v>105.48889014092316</v>
      </c>
      <c r="N384" s="65">
        <f>IF(M384&gt;'Final Temp'!$I$13,N383+K$2,0)</f>
        <v>228</v>
      </c>
      <c r="O384" s="66">
        <f>IF(N384&gt;0,'Final Temp'!$I$13+(('Final Temp'!$I$17-'Final Temp'!$I$13)*(1-EXP(-N384/'Final Temp'!$I$9))),M384)</f>
        <v>126.6561722573059</v>
      </c>
      <c r="P384" s="66">
        <f>IF(N384=0,O384,'Final Temp'!$I$13)</f>
        <v>75</v>
      </c>
      <c r="Q384" s="66">
        <f t="shared" si="24"/>
        <v>126.6561722573059</v>
      </c>
      <c r="R384" s="66">
        <f>'Final Temp'!$D$13+(('Final Temp'!$I$17-'Final Temp'!$D$13)*(1-EXP(-L384/'Final Temp'!$I$9)))</f>
        <v>133.00323454948793</v>
      </c>
      <c r="S384" s="66">
        <f>IF('Final Temp'!$D$17&gt;='Final Temp'!$I$13,Calcs!R384,"")</f>
        <v>133.00323454948793</v>
      </c>
    </row>
    <row r="385" spans="2:19" x14ac:dyDescent="0.25">
      <c r="B385" s="65">
        <f t="shared" si="25"/>
        <v>691.19999999999777</v>
      </c>
      <c r="C385" s="66">
        <f>'Final Temp'!$D$13+(('Final Temp'!$D$17-'Final Temp'!$D$13)*(1-EXP(-B385/'Final Temp'!$D$9)))</f>
        <v>125.33930378696489</v>
      </c>
      <c r="D385" s="65">
        <f>IF(C385&gt;'Final Temp'!$I$13,D384+A$2,0)</f>
        <v>536.40000000000168</v>
      </c>
      <c r="E385" s="66">
        <f>IF(D385&gt;0,'Final Temp'!$I$13+(('Final Temp'!I$17-'Final Temp'!$I$13)*(1-EXP(-D385/'Final Temp'!I$9))),C385)</f>
        <v>138.43264847225691</v>
      </c>
      <c r="F385" s="66">
        <f>IF(D385=0,E385,'Final Temp'!$I$13)</f>
        <v>75</v>
      </c>
      <c r="G385" s="66">
        <f t="shared" si="26"/>
        <v>138.43264847225691</v>
      </c>
      <c r="H385" s="66">
        <f>'Final Temp'!D$13+(('Final Temp'!I$17-'Final Temp'!D$13)*(1-EXP(-B385/'Final Temp'!I$9)))</f>
        <v>139.17702529509799</v>
      </c>
      <c r="I385" s="66">
        <f>IF('Final Temp'!$D$17&gt;='Final Temp'!$I$13,Calcs!H385,"")</f>
        <v>139.17702529509799</v>
      </c>
      <c r="L385" s="65">
        <f t="shared" si="23"/>
        <v>384</v>
      </c>
      <c r="M385" s="66">
        <f>'Final Temp'!$D$13+(('Final Temp'!$D$17-'Final Temp'!$D$13)*(1-EXP(-L385/'Final Temp'!$D$9)))</f>
        <v>105.58462131345877</v>
      </c>
      <c r="N385" s="65">
        <f>IF(M385&gt;'Final Temp'!$I$13,N384+K$2,0)</f>
        <v>229</v>
      </c>
      <c r="O385" s="66">
        <f>IF(N385&gt;0,'Final Temp'!$I$13+(('Final Temp'!$I$17-'Final Temp'!$I$13)*(1-EXP(-N385/'Final Temp'!$I$9))),M385)</f>
        <v>126.7485167161478</v>
      </c>
      <c r="P385" s="66">
        <f>IF(N385=0,O385,'Final Temp'!$I$13)</f>
        <v>75</v>
      </c>
      <c r="Q385" s="66">
        <f t="shared" si="24"/>
        <v>126.7485167161478</v>
      </c>
      <c r="R385" s="66">
        <f>'Final Temp'!$D$13+(('Final Temp'!$I$17-'Final Temp'!$D$13)*(1-EXP(-L385/'Final Temp'!$I$9)))</f>
        <v>133.05165487771984</v>
      </c>
      <c r="S385" s="66">
        <f>IF('Final Temp'!$D$17&gt;='Final Temp'!$I$13,Calcs!R385,"")</f>
        <v>133.05165487771984</v>
      </c>
    </row>
    <row r="386" spans="2:19" x14ac:dyDescent="0.25">
      <c r="B386" s="65">
        <f t="shared" si="25"/>
        <v>692.99999999999773</v>
      </c>
      <c r="C386" s="66">
        <f>'Final Temp'!$D$13+(('Final Temp'!$D$17-'Final Temp'!$D$13)*(1-EXP(-B386/'Final Temp'!$D$9)))</f>
        <v>125.41242431437716</v>
      </c>
      <c r="D386" s="65">
        <f>IF(C386&gt;'Final Temp'!$I$13,D385+A$2,0)</f>
        <v>538.20000000000164</v>
      </c>
      <c r="E386" s="66">
        <f>IF(D386&gt;0,'Final Temp'!$I$13+(('Final Temp'!I$17-'Final Temp'!$I$13)*(1-EXP(-D386/'Final Temp'!I$9))),C386)</f>
        <v>138.45211842563077</v>
      </c>
      <c r="F386" s="66">
        <f>IF(D386=0,E386,'Final Temp'!$I$13)</f>
        <v>75</v>
      </c>
      <c r="G386" s="66">
        <f t="shared" si="26"/>
        <v>138.45211842563077</v>
      </c>
      <c r="H386" s="66">
        <f>'Final Temp'!D$13+(('Final Temp'!I$17-'Final Temp'!D$13)*(1-EXP(-B386/'Final Temp'!I$9)))</f>
        <v>139.18724845107076</v>
      </c>
      <c r="I386" s="66">
        <f>IF('Final Temp'!$D$17&gt;='Final Temp'!$I$13,Calcs!H386,"")</f>
        <v>139.18724845107076</v>
      </c>
      <c r="L386" s="65">
        <f t="shared" si="23"/>
        <v>385</v>
      </c>
      <c r="M386" s="66">
        <f>'Final Temp'!$D$13+(('Final Temp'!$D$17-'Final Temp'!$D$13)*(1-EXP(-L386/'Final Temp'!$D$9)))</f>
        <v>105.68008693506215</v>
      </c>
      <c r="N386" s="65">
        <f>IF(M386&gt;'Final Temp'!$I$13,N385+K$2,0)</f>
        <v>230</v>
      </c>
      <c r="O386" s="66">
        <f>IF(N386&gt;0,'Final Temp'!$I$13+(('Final Temp'!$I$17-'Final Temp'!$I$13)*(1-EXP(-N386/'Final Temp'!$I$9))),M386)</f>
        <v>126.84022211555018</v>
      </c>
      <c r="P386" s="66">
        <f>IF(N386=0,O386,'Final Temp'!$I$13)</f>
        <v>75</v>
      </c>
      <c r="Q386" s="66">
        <f t="shared" si="24"/>
        <v>126.84022211555018</v>
      </c>
      <c r="R386" s="66">
        <f>'Final Temp'!$D$13+(('Final Temp'!$I$17-'Final Temp'!$D$13)*(1-EXP(-L386/'Final Temp'!$I$9)))</f>
        <v>133.09974011851705</v>
      </c>
      <c r="S386" s="66">
        <f>IF('Final Temp'!$D$17&gt;='Final Temp'!$I$13,Calcs!R386,"")</f>
        <v>133.09974011851705</v>
      </c>
    </row>
    <row r="387" spans="2:19" x14ac:dyDescent="0.25">
      <c r="B387" s="65">
        <f t="shared" si="25"/>
        <v>694.79999999999768</v>
      </c>
      <c r="C387" s="66">
        <f>'Final Temp'!$D$13+(('Final Temp'!$D$17-'Final Temp'!$D$13)*(1-EXP(-B387/'Final Temp'!$D$9)))</f>
        <v>125.48518015163754</v>
      </c>
      <c r="D387" s="65">
        <f>IF(C387&gt;'Final Temp'!$I$13,D386+A$2,0)</f>
        <v>540.00000000000159</v>
      </c>
      <c r="E387" s="66">
        <f>IF(D387&gt;0,'Final Temp'!$I$13+(('Final Temp'!I$17-'Final Temp'!$I$13)*(1-EXP(-D387/'Final Temp'!I$9))),C387)</f>
        <v>138.47134651935943</v>
      </c>
      <c r="F387" s="66">
        <f>IF(D387=0,E387,'Final Temp'!$I$13)</f>
        <v>75</v>
      </c>
      <c r="G387" s="66">
        <f t="shared" si="26"/>
        <v>138.47134651935943</v>
      </c>
      <c r="H387" s="66">
        <f>'Final Temp'!D$13+(('Final Temp'!I$17-'Final Temp'!D$13)*(1-EXP(-B387/'Final Temp'!I$9)))</f>
        <v>139.19734461296048</v>
      </c>
      <c r="I387" s="66">
        <f>IF('Final Temp'!$D$17&gt;='Final Temp'!$I$13,Calcs!H387,"")</f>
        <v>139.19734461296048</v>
      </c>
      <c r="L387" s="65">
        <f t="shared" ref="L387:L450" si="27">L386+K$2</f>
        <v>386</v>
      </c>
      <c r="M387" s="66">
        <f>'Final Temp'!$D$13+(('Final Temp'!$D$17-'Final Temp'!$D$13)*(1-EXP(-L387/'Final Temp'!$D$9)))</f>
        <v>105.77528774235124</v>
      </c>
      <c r="N387" s="65">
        <f>IF(M387&gt;'Final Temp'!$I$13,N386+K$2,0)</f>
        <v>231</v>
      </c>
      <c r="O387" s="66">
        <f>IF(N387&gt;0,'Final Temp'!$I$13+(('Final Temp'!$I$17-'Final Temp'!$I$13)*(1-EXP(-N387/'Final Temp'!$I$9))),M387)</f>
        <v>126.93129287805193</v>
      </c>
      <c r="P387" s="66">
        <f>IF(N387=0,O387,'Final Temp'!$I$13)</f>
        <v>75</v>
      </c>
      <c r="Q387" s="66">
        <f t="shared" ref="Q387:Q450" si="28">IF(O387&gt;P387,O387,P387)</f>
        <v>126.93129287805193</v>
      </c>
      <c r="R387" s="66">
        <f>'Final Temp'!$D$13+(('Final Temp'!$I$17-'Final Temp'!$D$13)*(1-EXP(-L387/'Final Temp'!$I$9)))</f>
        <v>133.14749259081441</v>
      </c>
      <c r="S387" s="66">
        <f>IF('Final Temp'!$D$17&gt;='Final Temp'!$I$13,Calcs!R387,"")</f>
        <v>133.14749259081441</v>
      </c>
    </row>
    <row r="388" spans="2:19" x14ac:dyDescent="0.25">
      <c r="B388" s="65">
        <f t="shared" si="25"/>
        <v>696.59999999999764</v>
      </c>
      <c r="C388" s="66">
        <f>'Final Temp'!$D$13+(('Final Temp'!$D$17-'Final Temp'!$D$13)*(1-EXP(-B388/'Final Temp'!$D$9)))</f>
        <v>125.55757311764572</v>
      </c>
      <c r="D388" s="65">
        <f>IF(C388&gt;'Final Temp'!$I$13,D387+A$2,0)</f>
        <v>541.80000000000155</v>
      </c>
      <c r="E388" s="66">
        <f>IF(D388&gt;0,'Final Temp'!$I$13+(('Final Temp'!I$17-'Final Temp'!$I$13)*(1-EXP(-D388/'Final Temp'!I$9))),C388)</f>
        <v>138.49033575787166</v>
      </c>
      <c r="F388" s="66">
        <f>IF(D388=0,E388,'Final Temp'!$I$13)</f>
        <v>75</v>
      </c>
      <c r="G388" s="66">
        <f t="shared" si="26"/>
        <v>138.49033575787166</v>
      </c>
      <c r="H388" s="66">
        <f>'Final Temp'!D$13+(('Final Temp'!I$17-'Final Temp'!D$13)*(1-EXP(-B388/'Final Temp'!I$9)))</f>
        <v>139.20731535831294</v>
      </c>
      <c r="I388" s="66">
        <f>IF('Final Temp'!$D$17&gt;='Final Temp'!$I$13,Calcs!H388,"")</f>
        <v>139.20731535831294</v>
      </c>
      <c r="L388" s="65">
        <f t="shared" si="27"/>
        <v>387</v>
      </c>
      <c r="M388" s="66">
        <f>'Final Temp'!$D$13+(('Final Temp'!$D$17-'Final Temp'!$D$13)*(1-EXP(-L388/'Final Temp'!$D$9)))</f>
        <v>105.87022446990063</v>
      </c>
      <c r="N388" s="65">
        <f>IF(M388&gt;'Final Temp'!$I$13,N387+K$2,0)</f>
        <v>232</v>
      </c>
      <c r="O388" s="66">
        <f>IF(N388&gt;0,'Final Temp'!$I$13+(('Final Temp'!$I$17-'Final Temp'!$I$13)*(1-EXP(-N388/'Final Temp'!$I$9))),M388)</f>
        <v>127.02173339558638</v>
      </c>
      <c r="P388" s="66">
        <f>IF(N388=0,O388,'Final Temp'!$I$13)</f>
        <v>75</v>
      </c>
      <c r="Q388" s="66">
        <f t="shared" si="28"/>
        <v>127.02173339558638</v>
      </c>
      <c r="R388" s="66">
        <f>'Final Temp'!$D$13+(('Final Temp'!$I$17-'Final Temp'!$D$13)*(1-EXP(-L388/'Final Temp'!$I$9)))</f>
        <v>133.19491459749898</v>
      </c>
      <c r="S388" s="66">
        <f>IF('Final Temp'!$D$17&gt;='Final Temp'!$I$13,Calcs!R388,"")</f>
        <v>133.19491459749898</v>
      </c>
    </row>
    <row r="389" spans="2:19" x14ac:dyDescent="0.25">
      <c r="B389" s="65">
        <f t="shared" si="25"/>
        <v>698.39999999999759</v>
      </c>
      <c r="C389" s="66">
        <f>'Final Temp'!$D$13+(('Final Temp'!$D$17-'Final Temp'!$D$13)*(1-EXP(-B389/'Final Temp'!$D$9)))</f>
        <v>125.62960502222961</v>
      </c>
      <c r="D389" s="65">
        <f>IF(C389&gt;'Final Temp'!$I$13,D388+A$2,0)</f>
        <v>543.6000000000015</v>
      </c>
      <c r="E389" s="66">
        <f>IF(D389&gt;0,'Final Temp'!$I$13+(('Final Temp'!I$17-'Final Temp'!$I$13)*(1-EXP(-D389/'Final Temp'!I$9))),C389)</f>
        <v>138.50908910827462</v>
      </c>
      <c r="F389" s="66">
        <f>IF(D389=0,E389,'Final Temp'!$I$13)</f>
        <v>75</v>
      </c>
      <c r="G389" s="66">
        <f t="shared" si="26"/>
        <v>138.50908910827462</v>
      </c>
      <c r="H389" s="66">
        <f>'Final Temp'!D$13+(('Final Temp'!I$17-'Final Temp'!D$13)*(1-EXP(-B389/'Final Temp'!I$9)))</f>
        <v>139.21716224507742</v>
      </c>
      <c r="I389" s="66">
        <f>IF('Final Temp'!$D$17&gt;='Final Temp'!$I$13,Calcs!H389,"")</f>
        <v>139.21716224507742</v>
      </c>
      <c r="L389" s="65">
        <f t="shared" si="27"/>
        <v>388</v>
      </c>
      <c r="M389" s="66">
        <f>'Final Temp'!$D$13+(('Final Temp'!$D$17-'Final Temp'!$D$13)*(1-EXP(-L389/'Final Temp'!$D$9)))</f>
        <v>105.96489785024728</v>
      </c>
      <c r="N389" s="65">
        <f>IF(M389&gt;'Final Temp'!$I$13,N388+K$2,0)</f>
        <v>233</v>
      </c>
      <c r="O389" s="66">
        <f>IF(N389&gt;0,'Final Temp'!$I$13+(('Final Temp'!$I$17-'Final Temp'!$I$13)*(1-EXP(-N389/'Final Temp'!$I$9))),M389)</f>
        <v>127.11154802969291</v>
      </c>
      <c r="P389" s="66">
        <f>IF(N389=0,O389,'Final Temp'!$I$13)</f>
        <v>75</v>
      </c>
      <c r="Q389" s="66">
        <f t="shared" si="28"/>
        <v>127.11154802969291</v>
      </c>
      <c r="R389" s="66">
        <f>'Final Temp'!$D$13+(('Final Temp'!$I$17-'Final Temp'!$D$13)*(1-EXP(-L389/'Final Temp'!$I$9)))</f>
        <v>133.24200842552079</v>
      </c>
      <c r="S389" s="66">
        <f>IF('Final Temp'!$D$17&gt;='Final Temp'!$I$13,Calcs!R389,"")</f>
        <v>133.24200842552079</v>
      </c>
    </row>
    <row r="390" spans="2:19" x14ac:dyDescent="0.25">
      <c r="B390" s="65">
        <f t="shared" si="25"/>
        <v>700.19999999999754</v>
      </c>
      <c r="C390" s="66">
        <f>'Final Temp'!$D$13+(('Final Temp'!$D$17-'Final Temp'!$D$13)*(1-EXP(-B390/'Final Temp'!$D$9)))</f>
        <v>125.70127766619061</v>
      </c>
      <c r="D390" s="65">
        <f>IF(C390&gt;'Final Temp'!$I$13,D389+A$2,0)</f>
        <v>545.40000000000146</v>
      </c>
      <c r="E390" s="66">
        <f>IF(D390&gt;0,'Final Temp'!$I$13+(('Final Temp'!I$17-'Final Temp'!$I$13)*(1-EXP(-D390/'Final Temp'!I$9))),C390)</f>
        <v>138.5276095008175</v>
      </c>
      <c r="F390" s="66">
        <f>IF(D390=0,E390,'Final Temp'!$I$13)</f>
        <v>75</v>
      </c>
      <c r="G390" s="66">
        <f t="shared" si="26"/>
        <v>138.5276095008175</v>
      </c>
      <c r="H390" s="66">
        <f>'Final Temp'!D$13+(('Final Temp'!I$17-'Final Temp'!D$13)*(1-EXP(-B390/'Final Temp'!I$9)))</f>
        <v>139.22688681184997</v>
      </c>
      <c r="I390" s="66">
        <f>IF('Final Temp'!$D$17&gt;='Final Temp'!$I$13,Calcs!H390,"")</f>
        <v>139.22688681184997</v>
      </c>
      <c r="L390" s="65">
        <f t="shared" si="27"/>
        <v>389</v>
      </c>
      <c r="M390" s="66">
        <f>'Final Temp'!$D$13+(('Final Temp'!$D$17-'Final Temp'!$D$13)*(1-EXP(-L390/'Final Temp'!$D$9)))</f>
        <v>106.05930861389612</v>
      </c>
      <c r="N390" s="65">
        <f>IF(M390&gt;'Final Temp'!$I$13,N389+K$2,0)</f>
        <v>234</v>
      </c>
      <c r="O390" s="66">
        <f>IF(N390&gt;0,'Final Temp'!$I$13+(('Final Temp'!$I$17-'Final Temp'!$I$13)*(1-EXP(-N390/'Final Temp'!$I$9))),M390)</f>
        <v>127.20074111172738</v>
      </c>
      <c r="P390" s="66">
        <f>IF(N390=0,O390,'Final Temp'!$I$13)</f>
        <v>75</v>
      </c>
      <c r="Q390" s="66">
        <f t="shared" si="28"/>
        <v>127.20074111172738</v>
      </c>
      <c r="R390" s="66">
        <f>'Final Temp'!$D$13+(('Final Temp'!$I$17-'Final Temp'!$D$13)*(1-EXP(-L390/'Final Temp'!$I$9)))</f>
        <v>133.28877634600337</v>
      </c>
      <c r="S390" s="66">
        <f>IF('Final Temp'!$D$17&gt;='Final Temp'!$I$13,Calcs!R390,"")</f>
        <v>133.28877634600337</v>
      </c>
    </row>
    <row r="391" spans="2:19" x14ac:dyDescent="0.25">
      <c r="B391" s="65">
        <f t="shared" si="25"/>
        <v>701.9999999999975</v>
      </c>
      <c r="C391" s="66">
        <f>'Final Temp'!$D$13+(('Final Temp'!$D$17-'Final Temp'!$D$13)*(1-EXP(-B391/'Final Temp'!$D$9)))</f>
        <v>125.77259284134855</v>
      </c>
      <c r="D391" s="65">
        <f>IF(C391&gt;'Final Temp'!$I$13,D390+A$2,0)</f>
        <v>547.20000000000141</v>
      </c>
      <c r="E391" s="66">
        <f>IF(D391&gt;0,'Final Temp'!$I$13+(('Final Temp'!I$17-'Final Temp'!$I$13)*(1-EXP(-D391/'Final Temp'!I$9))),C391)</f>
        <v>138.54589982934925</v>
      </c>
      <c r="F391" s="66">
        <f>IF(D391=0,E391,'Final Temp'!$I$13)</f>
        <v>75</v>
      </c>
      <c r="G391" s="66">
        <f t="shared" si="26"/>
        <v>138.54589982934925</v>
      </c>
      <c r="H391" s="66">
        <f>'Final Temp'!D$13+(('Final Temp'!I$17-'Final Temp'!D$13)*(1-EXP(-B391/'Final Temp'!I$9)))</f>
        <v>139.236490578114</v>
      </c>
      <c r="I391" s="66">
        <f>IF('Final Temp'!$D$17&gt;='Final Temp'!$I$13,Calcs!H391,"")</f>
        <v>139.236490578114</v>
      </c>
      <c r="L391" s="65">
        <f t="shared" si="27"/>
        <v>390</v>
      </c>
      <c r="M391" s="66">
        <f>'Final Temp'!$D$13+(('Final Temp'!$D$17-'Final Temp'!$D$13)*(1-EXP(-L391/'Final Temp'!$D$9)))</f>
        <v>106.15345748932577</v>
      </c>
      <c r="N391" s="65">
        <f>IF(M391&gt;'Final Temp'!$I$13,N390+K$2,0)</f>
        <v>235</v>
      </c>
      <c r="O391" s="66">
        <f>IF(N391&gt;0,'Final Temp'!$I$13+(('Final Temp'!$I$17-'Final Temp'!$I$13)*(1-EXP(-N391/'Final Temp'!$I$9))),M391)</f>
        <v>127.289316943071</v>
      </c>
      <c r="P391" s="66">
        <f>IF(N391=0,O391,'Final Temp'!$I$13)</f>
        <v>75</v>
      </c>
      <c r="Q391" s="66">
        <f t="shared" si="28"/>
        <v>127.289316943071</v>
      </c>
      <c r="R391" s="66">
        <f>'Final Temp'!$D$13+(('Final Temp'!$I$17-'Final Temp'!$D$13)*(1-EXP(-L391/'Final Temp'!$I$9)))</f>
        <v>133.33522061435318</v>
      </c>
      <c r="S391" s="66">
        <f>IF('Final Temp'!$D$17&gt;='Final Temp'!$I$13,Calcs!R391,"")</f>
        <v>133.33522061435318</v>
      </c>
    </row>
    <row r="392" spans="2:19" x14ac:dyDescent="0.25">
      <c r="B392" s="65">
        <f t="shared" si="25"/>
        <v>703.79999999999745</v>
      </c>
      <c r="C392" s="66">
        <f>'Final Temp'!$D$13+(('Final Temp'!$D$17-'Final Temp'!$D$13)*(1-EXP(-B392/'Final Temp'!$D$9)))</f>
        <v>125.84355233058649</v>
      </c>
      <c r="D392" s="65">
        <f>IF(C392&gt;'Final Temp'!$I$13,D391+A$2,0)</f>
        <v>549.00000000000136</v>
      </c>
      <c r="E392" s="66">
        <f>IF(D392&gt;0,'Final Temp'!$I$13+(('Final Temp'!I$17-'Final Temp'!$I$13)*(1-EXP(-D392/'Final Temp'!I$9))),C392)</f>
        <v>138.56396295177097</v>
      </c>
      <c r="F392" s="66">
        <f>IF(D392=0,E392,'Final Temp'!$I$13)</f>
        <v>75</v>
      </c>
      <c r="G392" s="66">
        <f t="shared" si="26"/>
        <v>138.56396295177097</v>
      </c>
      <c r="H392" s="66">
        <f>'Final Temp'!D$13+(('Final Temp'!I$17-'Final Temp'!D$13)*(1-EXP(-B392/'Final Temp'!I$9)))</f>
        <v>139.24597504447746</v>
      </c>
      <c r="I392" s="66">
        <f>IF('Final Temp'!$D$17&gt;='Final Temp'!$I$13,Calcs!H392,"")</f>
        <v>139.24597504447746</v>
      </c>
      <c r="L392" s="65">
        <f t="shared" si="27"/>
        <v>391</v>
      </c>
      <c r="M392" s="66">
        <f>'Final Temp'!$D$13+(('Final Temp'!$D$17-'Final Temp'!$D$13)*(1-EXP(-L392/'Final Temp'!$D$9)))</f>
        <v>106.24734520299404</v>
      </c>
      <c r="N392" s="65">
        <f>IF(M392&gt;'Final Temp'!$I$13,N391+K$2,0)</f>
        <v>236</v>
      </c>
      <c r="O392" s="66">
        <f>IF(N392&gt;0,'Final Temp'!$I$13+(('Final Temp'!$I$17-'Final Temp'!$I$13)*(1-EXP(-N392/'Final Temp'!$I$9))),M392)</f>
        <v>127.37727979533773</v>
      </c>
      <c r="P392" s="66">
        <f>IF(N392=0,O392,'Final Temp'!$I$13)</f>
        <v>75</v>
      </c>
      <c r="Q392" s="66">
        <f t="shared" si="28"/>
        <v>127.37727979533773</v>
      </c>
      <c r="R392" s="66">
        <f>'Final Temp'!$D$13+(('Final Temp'!$I$17-'Final Temp'!$D$13)*(1-EXP(-L392/'Final Temp'!$I$9)))</f>
        <v>133.38134347036839</v>
      </c>
      <c r="S392" s="66">
        <f>IF('Final Temp'!$D$17&gt;='Final Temp'!$I$13,Calcs!R392,"")</f>
        <v>133.38134347036839</v>
      </c>
    </row>
    <row r="393" spans="2:19" x14ac:dyDescent="0.25">
      <c r="B393" s="65">
        <f t="shared" si="25"/>
        <v>705.59999999999741</v>
      </c>
      <c r="C393" s="66">
        <f>'Final Temp'!$D$13+(('Final Temp'!$D$17-'Final Temp'!$D$13)*(1-EXP(-B393/'Final Temp'!$D$9)))</f>
        <v>125.9141579078954</v>
      </c>
      <c r="D393" s="65">
        <f>IF(C393&gt;'Final Temp'!$I$13,D392+A$2,0)</f>
        <v>550.80000000000132</v>
      </c>
      <c r="E393" s="66">
        <f>IF(D393&gt;0,'Final Temp'!$I$13+(('Final Temp'!I$17-'Final Temp'!$I$13)*(1-EXP(-D393/'Final Temp'!I$9))),C393)</f>
        <v>138.58180169048222</v>
      </c>
      <c r="F393" s="66">
        <f>IF(D393=0,E393,'Final Temp'!$I$13)</f>
        <v>75</v>
      </c>
      <c r="G393" s="66">
        <f t="shared" si="26"/>
        <v>138.58180169048222</v>
      </c>
      <c r="H393" s="66">
        <f>'Final Temp'!D$13+(('Final Temp'!I$17-'Final Temp'!D$13)*(1-EXP(-B393/'Final Temp'!I$9)))</f>
        <v>139.25534169290756</v>
      </c>
      <c r="I393" s="66">
        <f>IF('Final Temp'!$D$17&gt;='Final Temp'!$I$13,Calcs!H393,"")</f>
        <v>139.25534169290756</v>
      </c>
      <c r="L393" s="65">
        <f t="shared" si="27"/>
        <v>392</v>
      </c>
      <c r="M393" s="66">
        <f>'Final Temp'!$D$13+(('Final Temp'!$D$17-'Final Temp'!$D$13)*(1-EXP(-L393/'Final Temp'!$D$9)))</f>
        <v>106.34097247934363</v>
      </c>
      <c r="N393" s="65">
        <f>IF(M393&gt;'Final Temp'!$I$13,N392+K$2,0)</f>
        <v>237</v>
      </c>
      <c r="O393" s="66">
        <f>IF(N393&gt;0,'Final Temp'!$I$13+(('Final Temp'!$I$17-'Final Temp'!$I$13)*(1-EXP(-N393/'Final Temp'!$I$9))),M393)</f>
        <v>127.4646339105803</v>
      </c>
      <c r="P393" s="66">
        <f>IF(N393=0,O393,'Final Temp'!$I$13)</f>
        <v>75</v>
      </c>
      <c r="Q393" s="66">
        <f t="shared" si="28"/>
        <v>127.4646339105803</v>
      </c>
      <c r="R393" s="66">
        <f>'Final Temp'!$D$13+(('Final Temp'!$I$17-'Final Temp'!$D$13)*(1-EXP(-L393/'Final Temp'!$I$9)))</f>
        <v>133.42714713834695</v>
      </c>
      <c r="S393" s="66">
        <f>IF('Final Temp'!$D$17&gt;='Final Temp'!$I$13,Calcs!R393,"")</f>
        <v>133.42714713834695</v>
      </c>
    </row>
    <row r="394" spans="2:19" x14ac:dyDescent="0.25">
      <c r="B394" s="65">
        <f t="shared" ref="B394:B457" si="29">B393+A$2</f>
        <v>707.39999999999736</v>
      </c>
      <c r="C394" s="66">
        <f>'Final Temp'!$D$13+(('Final Temp'!$D$17-'Final Temp'!$D$13)*(1-EXP(-B394/'Final Temp'!$D$9)))</f>
        <v>125.98441133841837</v>
      </c>
      <c r="D394" s="65">
        <f>IF(C394&gt;'Final Temp'!$I$13,D393+A$2,0)</f>
        <v>552.60000000000127</v>
      </c>
      <c r="E394" s="66">
        <f>IF(D394&gt;0,'Final Temp'!$I$13+(('Final Temp'!I$17-'Final Temp'!$I$13)*(1-EXP(-D394/'Final Temp'!I$9))),C394)</f>
        <v>138.59941883282229</v>
      </c>
      <c r="F394" s="66">
        <f>IF(D394=0,E394,'Final Temp'!$I$13)</f>
        <v>75</v>
      </c>
      <c r="G394" s="66">
        <f t="shared" ref="G394:G457" si="30">IF(E394&gt;F394,E394,F394)</f>
        <v>138.59941883282229</v>
      </c>
      <c r="H394" s="66">
        <f>'Final Temp'!D$13+(('Final Temp'!I$17-'Final Temp'!D$13)*(1-EXP(-B394/'Final Temp'!I$9)))</f>
        <v>139.26459198696216</v>
      </c>
      <c r="I394" s="66">
        <f>IF('Final Temp'!$D$17&gt;='Final Temp'!$I$13,Calcs!H394,"")</f>
        <v>139.26459198696216</v>
      </c>
      <c r="L394" s="65">
        <f t="shared" si="27"/>
        <v>393</v>
      </c>
      <c r="M394" s="66">
        <f>'Final Temp'!$D$13+(('Final Temp'!$D$17-'Final Temp'!$D$13)*(1-EXP(-L394/'Final Temp'!$D$9)))</f>
        <v>106.43434004080771</v>
      </c>
      <c r="N394" s="65">
        <f>IF(M394&gt;'Final Temp'!$I$13,N393+K$2,0)</f>
        <v>238</v>
      </c>
      <c r="O394" s="66">
        <f>IF(N394&gt;0,'Final Temp'!$I$13+(('Final Temp'!$I$17-'Final Temp'!$I$13)*(1-EXP(-N394/'Final Temp'!$I$9))),M394)</f>
        <v>127.55138350149484</v>
      </c>
      <c r="P394" s="66">
        <f>IF(N394=0,O394,'Final Temp'!$I$13)</f>
        <v>75</v>
      </c>
      <c r="Q394" s="66">
        <f t="shared" si="28"/>
        <v>127.55138350149484</v>
      </c>
      <c r="R394" s="66">
        <f>'Final Temp'!$D$13+(('Final Temp'!$I$17-'Final Temp'!$D$13)*(1-EXP(-L394/'Final Temp'!$I$9)))</f>
        <v>133.47263382719373</v>
      </c>
      <c r="S394" s="66">
        <f>IF('Final Temp'!$D$17&gt;='Final Temp'!$I$13,Calcs!R394,"")</f>
        <v>133.47263382719373</v>
      </c>
    </row>
    <row r="395" spans="2:19" x14ac:dyDescent="0.25">
      <c r="B395" s="65">
        <f t="shared" si="29"/>
        <v>709.19999999999732</v>
      </c>
      <c r="C395" s="66">
        <f>'Final Temp'!$D$13+(('Final Temp'!$D$17-'Final Temp'!$D$13)*(1-EXP(-B395/'Final Temp'!$D$9)))</f>
        <v>126.05431437849479</v>
      </c>
      <c r="D395" s="65">
        <f>IF(C395&gt;'Final Temp'!$I$13,D394+A$2,0)</f>
        <v>554.40000000000123</v>
      </c>
      <c r="E395" s="66">
        <f>IF(D395&gt;0,'Final Temp'!$I$13+(('Final Temp'!I$17-'Final Temp'!$I$13)*(1-EXP(-D395/'Final Temp'!I$9))),C395)</f>
        <v>138.61681713150548</v>
      </c>
      <c r="F395" s="66">
        <f>IF(D395=0,E395,'Final Temp'!$I$13)</f>
        <v>75</v>
      </c>
      <c r="G395" s="66">
        <f t="shared" si="30"/>
        <v>138.61681713150548</v>
      </c>
      <c r="H395" s="66">
        <f>'Final Temp'!D$13+(('Final Temp'!I$17-'Final Temp'!D$13)*(1-EXP(-B395/'Final Temp'!I$9)))</f>
        <v>139.2737273720185</v>
      </c>
      <c r="I395" s="66">
        <f>IF('Final Temp'!$D$17&gt;='Final Temp'!$I$13,Calcs!H395,"")</f>
        <v>139.2737273720185</v>
      </c>
      <c r="L395" s="65">
        <f t="shared" si="27"/>
        <v>394</v>
      </c>
      <c r="M395" s="66">
        <f>'Final Temp'!$D$13+(('Final Temp'!$D$17-'Final Temp'!$D$13)*(1-EXP(-L395/'Final Temp'!$D$9)))</f>
        <v>106.52744860781544</v>
      </c>
      <c r="N395" s="65">
        <f>IF(M395&gt;'Final Temp'!$I$13,N394+K$2,0)</f>
        <v>239</v>
      </c>
      <c r="O395" s="66">
        <f>IF(N395&gt;0,'Final Temp'!$I$13+(('Final Temp'!$I$17-'Final Temp'!$I$13)*(1-EXP(-N395/'Final Temp'!$I$9))),M395)</f>
        <v>127.63753275162395</v>
      </c>
      <c r="P395" s="66">
        <f>IF(N395=0,O395,'Final Temp'!$I$13)</f>
        <v>75</v>
      </c>
      <c r="Q395" s="66">
        <f t="shared" si="28"/>
        <v>127.63753275162395</v>
      </c>
      <c r="R395" s="66">
        <f>'Final Temp'!$D$13+(('Final Temp'!$I$17-'Final Temp'!$D$13)*(1-EXP(-L395/'Final Temp'!$I$9)))</f>
        <v>133.51780573052713</v>
      </c>
      <c r="S395" s="66">
        <f>IF('Final Temp'!$D$17&gt;='Final Temp'!$I$13,Calcs!R395,"")</f>
        <v>133.51780573052713</v>
      </c>
    </row>
    <row r="396" spans="2:19" x14ac:dyDescent="0.25">
      <c r="B396" s="65">
        <f t="shared" si="29"/>
        <v>710.99999999999727</v>
      </c>
      <c r="C396" s="66">
        <f>'Final Temp'!$D$13+(('Final Temp'!$D$17-'Final Temp'!$D$13)*(1-EXP(-B396/'Final Temp'!$D$9)))</f>
        <v>126.12386877570437</v>
      </c>
      <c r="D396" s="65">
        <f>IF(C396&gt;'Final Temp'!$I$13,D395+A$2,0)</f>
        <v>556.20000000000118</v>
      </c>
      <c r="E396" s="66">
        <f>IF(D396&gt;0,'Final Temp'!$I$13+(('Final Temp'!I$17-'Final Temp'!$I$13)*(1-EXP(-D396/'Final Temp'!I$9))),C396)</f>
        <v>138.63399930505136</v>
      </c>
      <c r="F396" s="66">
        <f>IF(D396=0,E396,'Final Temp'!$I$13)</f>
        <v>75</v>
      </c>
      <c r="G396" s="66">
        <f t="shared" si="30"/>
        <v>138.63399930505136</v>
      </c>
      <c r="H396" s="66">
        <f>'Final Temp'!D$13+(('Final Temp'!I$17-'Final Temp'!D$13)*(1-EXP(-B396/'Final Temp'!I$9)))</f>
        <v>139.2827492754991</v>
      </c>
      <c r="I396" s="66">
        <f>IF('Final Temp'!$D$17&gt;='Final Temp'!$I$13,Calcs!H396,"")</f>
        <v>139.2827492754991</v>
      </c>
      <c r="L396" s="65">
        <f t="shared" si="27"/>
        <v>395</v>
      </c>
      <c r="M396" s="66">
        <f>'Final Temp'!$D$13+(('Final Temp'!$D$17-'Final Temp'!$D$13)*(1-EXP(-L396/'Final Temp'!$D$9)))</f>
        <v>106.62029889879759</v>
      </c>
      <c r="N396" s="65">
        <f>IF(M396&gt;'Final Temp'!$I$13,N395+K$2,0)</f>
        <v>240</v>
      </c>
      <c r="O396" s="66">
        <f>IF(N396&gt;0,'Final Temp'!$I$13+(('Final Temp'!$I$17-'Final Temp'!$I$13)*(1-EXP(-N396/'Final Temp'!$I$9))),M396)</f>
        <v>127.72308581555848</v>
      </c>
      <c r="P396" s="66">
        <f>IF(N396=0,O396,'Final Temp'!$I$13)</f>
        <v>75</v>
      </c>
      <c r="Q396" s="66">
        <f t="shared" si="28"/>
        <v>127.72308581555848</v>
      </c>
      <c r="R396" s="66">
        <f>'Final Temp'!$D$13+(('Final Temp'!$I$17-'Final Temp'!$D$13)*(1-EXP(-L396/'Final Temp'!$I$9)))</f>
        <v>133.56266502678494</v>
      </c>
      <c r="S396" s="66">
        <f>IF('Final Temp'!$D$17&gt;='Final Temp'!$I$13,Calcs!R396,"")</f>
        <v>133.56266502678494</v>
      </c>
    </row>
    <row r="397" spans="2:19" x14ac:dyDescent="0.25">
      <c r="B397" s="65">
        <f t="shared" si="29"/>
        <v>712.79999999999723</v>
      </c>
      <c r="C397" s="66">
        <f>'Final Temp'!$D$13+(('Final Temp'!$D$17-'Final Temp'!$D$13)*(1-EXP(-B397/'Final Temp'!$D$9)))</f>
        <v>126.19307626891062</v>
      </c>
      <c r="D397" s="65">
        <f>IF(C397&gt;'Final Temp'!$I$13,D396+A$2,0)</f>
        <v>558.00000000000114</v>
      </c>
      <c r="E397" s="66">
        <f>IF(D397&gt;0,'Final Temp'!$I$13+(('Final Temp'!I$17-'Final Temp'!$I$13)*(1-EXP(-D397/'Final Temp'!I$9))),C397)</f>
        <v>138.65096803820953</v>
      </c>
      <c r="F397" s="66">
        <f>IF(D397=0,E397,'Final Temp'!$I$13)</f>
        <v>75</v>
      </c>
      <c r="G397" s="66">
        <f t="shared" si="30"/>
        <v>138.65096803820953</v>
      </c>
      <c r="H397" s="66">
        <f>'Final Temp'!D$13+(('Final Temp'!I$17-'Final Temp'!D$13)*(1-EXP(-B397/'Final Temp'!I$9)))</f>
        <v>139.29165910709477</v>
      </c>
      <c r="I397" s="66">
        <f>IF('Final Temp'!$D$17&gt;='Final Temp'!$I$13,Calcs!H397,"")</f>
        <v>139.29165910709477</v>
      </c>
      <c r="L397" s="65">
        <f t="shared" si="27"/>
        <v>396</v>
      </c>
      <c r="M397" s="66">
        <f>'Final Temp'!$D$13+(('Final Temp'!$D$17-'Final Temp'!$D$13)*(1-EXP(-L397/'Final Temp'!$D$9)))</f>
        <v>106.71289163019205</v>
      </c>
      <c r="N397" s="65">
        <f>IF(M397&gt;'Final Temp'!$I$13,N396+K$2,0)</f>
        <v>241</v>
      </c>
      <c r="O397" s="66">
        <f>IF(N397&gt;0,'Final Temp'!$I$13+(('Final Temp'!$I$17-'Final Temp'!$I$13)*(1-EXP(-N397/'Final Temp'!$I$9))),M397)</f>
        <v>127.80804681913796</v>
      </c>
      <c r="P397" s="66">
        <f>IF(N397=0,O397,'Final Temp'!$I$13)</f>
        <v>75</v>
      </c>
      <c r="Q397" s="66">
        <f t="shared" si="28"/>
        <v>127.80804681913796</v>
      </c>
      <c r="R397" s="66">
        <f>'Final Temp'!$D$13+(('Final Temp'!$I$17-'Final Temp'!$D$13)*(1-EXP(-L397/'Final Temp'!$I$9)))</f>
        <v>133.60721387932924</v>
      </c>
      <c r="S397" s="66">
        <f>IF('Final Temp'!$D$17&gt;='Final Temp'!$I$13,Calcs!R397,"")</f>
        <v>133.60721387932924</v>
      </c>
    </row>
    <row r="398" spans="2:19" x14ac:dyDescent="0.25">
      <c r="B398" s="65">
        <f t="shared" si="29"/>
        <v>714.59999999999718</v>
      </c>
      <c r="C398" s="66">
        <f>'Final Temp'!$D$13+(('Final Temp'!$D$17-'Final Temp'!$D$13)*(1-EXP(-B398/'Final Temp'!$D$9)))</f>
        <v>126.26193858830446</v>
      </c>
      <c r="D398" s="65">
        <f>IF(C398&gt;'Final Temp'!$I$13,D397+A$2,0)</f>
        <v>559.80000000000109</v>
      </c>
      <c r="E398" s="66">
        <f>IF(D398&gt;0,'Final Temp'!$I$13+(('Final Temp'!I$17-'Final Temp'!$I$13)*(1-EXP(-D398/'Final Temp'!I$9))),C398)</f>
        <v>138.66772598237901</v>
      </c>
      <c r="F398" s="66">
        <f>IF(D398=0,E398,'Final Temp'!$I$13)</f>
        <v>75</v>
      </c>
      <c r="G398" s="66">
        <f t="shared" si="30"/>
        <v>138.66772598237901</v>
      </c>
      <c r="H398" s="66">
        <f>'Final Temp'!D$13+(('Final Temp'!I$17-'Final Temp'!D$13)*(1-EXP(-B398/'Final Temp'!I$9)))</f>
        <v>139.30045825898478</v>
      </c>
      <c r="I398" s="66">
        <f>IF('Final Temp'!$D$17&gt;='Final Temp'!$I$13,Calcs!H398,"")</f>
        <v>139.30045825898478</v>
      </c>
      <c r="L398" s="65">
        <f t="shared" si="27"/>
        <v>397</v>
      </c>
      <c r="M398" s="66">
        <f>'Final Temp'!$D$13+(('Final Temp'!$D$17-'Final Temp'!$D$13)*(1-EXP(-L398/'Final Temp'!$D$9)))</f>
        <v>106.80522751644938</v>
      </c>
      <c r="N398" s="65">
        <f>IF(M398&gt;'Final Temp'!$I$13,N397+K$2,0)</f>
        <v>242</v>
      </c>
      <c r="O398" s="66">
        <f>IF(N398&gt;0,'Final Temp'!$I$13+(('Final Temp'!$I$17-'Final Temp'!$I$13)*(1-EXP(-N398/'Final Temp'!$I$9))),M398)</f>
        <v>127.89241985964944</v>
      </c>
      <c r="P398" s="66">
        <f>IF(N398=0,O398,'Final Temp'!$I$13)</f>
        <v>75</v>
      </c>
      <c r="Q398" s="66">
        <f t="shared" si="28"/>
        <v>127.89241985964944</v>
      </c>
      <c r="R398" s="66">
        <f>'Final Temp'!$D$13+(('Final Temp'!$I$17-'Final Temp'!$D$13)*(1-EXP(-L398/'Final Temp'!$I$9)))</f>
        <v>133.65145443655081</v>
      </c>
      <c r="S398" s="66">
        <f>IF('Final Temp'!$D$17&gt;='Final Temp'!$I$13,Calcs!R398,"")</f>
        <v>133.65145443655081</v>
      </c>
    </row>
    <row r="399" spans="2:19" x14ac:dyDescent="0.25">
      <c r="B399" s="65">
        <f t="shared" si="29"/>
        <v>716.39999999999714</v>
      </c>
      <c r="C399" s="66">
        <f>'Final Temp'!$D$13+(('Final Temp'!$D$17-'Final Temp'!$D$13)*(1-EXP(-B399/'Final Temp'!$D$9)))</f>
        <v>126.3304574554475</v>
      </c>
      <c r="D399" s="65">
        <f>IF(C399&gt;'Final Temp'!$I$13,D398+A$2,0)</f>
        <v>561.60000000000105</v>
      </c>
      <c r="E399" s="66">
        <f>IF(D399&gt;0,'Final Temp'!$I$13+(('Final Temp'!I$17-'Final Temp'!$I$13)*(1-EXP(-D399/'Final Temp'!I$9))),C399)</f>
        <v>138.68427575602271</v>
      </c>
      <c r="F399" s="66">
        <f>IF(D399=0,E399,'Final Temp'!$I$13)</f>
        <v>75</v>
      </c>
      <c r="G399" s="66">
        <f t="shared" si="30"/>
        <v>138.68427575602271</v>
      </c>
      <c r="H399" s="66">
        <f>'Final Temp'!D$13+(('Final Temp'!I$17-'Final Temp'!D$13)*(1-EXP(-B399/'Final Temp'!I$9)))</f>
        <v>139.30914810605452</v>
      </c>
      <c r="I399" s="66">
        <f>IF('Final Temp'!$D$17&gt;='Final Temp'!$I$13,Calcs!H399,"")</f>
        <v>139.30914810605452</v>
      </c>
      <c r="L399" s="65">
        <f t="shared" si="27"/>
        <v>398</v>
      </c>
      <c r="M399" s="66">
        <f>'Final Temp'!$D$13+(('Final Temp'!$D$17-'Final Temp'!$D$13)*(1-EXP(-L399/'Final Temp'!$D$9)))</f>
        <v>106.89730727003827</v>
      </c>
      <c r="N399" s="65">
        <f>IF(M399&gt;'Final Temp'!$I$13,N398+K$2,0)</f>
        <v>243</v>
      </c>
      <c r="O399" s="66">
        <f>IF(N399&gt;0,'Final Temp'!$I$13+(('Final Temp'!$I$17-'Final Temp'!$I$13)*(1-EXP(-N399/'Final Temp'!$I$9))),M399)</f>
        <v>127.97620900602523</v>
      </c>
      <c r="P399" s="66">
        <f>IF(N399=0,O399,'Final Temp'!$I$13)</f>
        <v>75</v>
      </c>
      <c r="Q399" s="66">
        <f t="shared" si="28"/>
        <v>127.97620900602523</v>
      </c>
      <c r="R399" s="66">
        <f>'Final Temp'!$D$13+(('Final Temp'!$I$17-'Final Temp'!$D$13)*(1-EXP(-L399/'Final Temp'!$I$9)))</f>
        <v>133.69538883197276</v>
      </c>
      <c r="S399" s="66">
        <f>IF('Final Temp'!$D$17&gt;='Final Temp'!$I$13,Calcs!R399,"")</f>
        <v>133.69538883197276</v>
      </c>
    </row>
    <row r="400" spans="2:19" x14ac:dyDescent="0.25">
      <c r="B400" s="65">
        <f t="shared" si="29"/>
        <v>718.19999999999709</v>
      </c>
      <c r="C400" s="66">
        <f>'Final Temp'!$D$13+(('Final Temp'!$D$17-'Final Temp'!$D$13)*(1-EXP(-B400/'Final Temp'!$D$9)))</f>
        <v>126.39863458331497</v>
      </c>
      <c r="D400" s="65">
        <f>IF(C400&gt;'Final Temp'!$I$13,D399+A$2,0)</f>
        <v>563.400000000001</v>
      </c>
      <c r="E400" s="66">
        <f>IF(D400&gt;0,'Final Temp'!$I$13+(('Final Temp'!I$17-'Final Temp'!$I$13)*(1-EXP(-D400/'Final Temp'!I$9))),C400)</f>
        <v>138.70061994507645</v>
      </c>
      <c r="F400" s="66">
        <f>IF(D400=0,E400,'Final Temp'!$I$13)</f>
        <v>75</v>
      </c>
      <c r="G400" s="66">
        <f t="shared" si="30"/>
        <v>138.70061994507645</v>
      </c>
      <c r="H400" s="66">
        <f>'Final Temp'!D$13+(('Final Temp'!I$17-'Final Temp'!D$13)*(1-EXP(-B400/'Final Temp'!I$9)))</f>
        <v>139.31773000611031</v>
      </c>
      <c r="I400" s="66">
        <f>IF('Final Temp'!$D$17&gt;='Final Temp'!$I$13,Calcs!H400,"")</f>
        <v>139.31773000611031</v>
      </c>
      <c r="L400" s="65">
        <f t="shared" si="27"/>
        <v>399</v>
      </c>
      <c r="M400" s="66">
        <f>'Final Temp'!$D$13+(('Final Temp'!$D$17-'Final Temp'!$D$13)*(1-EXP(-L400/'Final Temp'!$D$9)))</f>
        <v>106.98913160145111</v>
      </c>
      <c r="N400" s="65">
        <f>IF(M400&gt;'Final Temp'!$I$13,N399+K$2,0)</f>
        <v>244</v>
      </c>
      <c r="O400" s="66">
        <f>IF(N400&gt;0,'Final Temp'!$I$13+(('Final Temp'!$I$17-'Final Temp'!$I$13)*(1-EXP(-N400/'Final Temp'!$I$9))),M400)</f>
        <v>128.05941829903898</v>
      </c>
      <c r="P400" s="66">
        <f>IF(N400=0,O400,'Final Temp'!$I$13)</f>
        <v>75</v>
      </c>
      <c r="Q400" s="66">
        <f t="shared" si="28"/>
        <v>128.05941829903898</v>
      </c>
      <c r="R400" s="66">
        <f>'Final Temp'!$D$13+(('Final Temp'!$I$17-'Final Temp'!$D$13)*(1-EXP(-L400/'Final Temp'!$I$9)))</f>
        <v>133.7390191843534</v>
      </c>
      <c r="S400" s="66">
        <f>IF('Final Temp'!$D$17&gt;='Final Temp'!$I$13,Calcs!R400,"")</f>
        <v>133.7390191843534</v>
      </c>
    </row>
    <row r="401" spans="2:19" x14ac:dyDescent="0.25">
      <c r="B401" s="65">
        <f t="shared" si="29"/>
        <v>719.99999999999704</v>
      </c>
      <c r="C401" s="66">
        <f>'Final Temp'!$D$13+(('Final Temp'!$D$17-'Final Temp'!$D$13)*(1-EXP(-B401/'Final Temp'!$D$9)))</f>
        <v>126.46647167633861</v>
      </c>
      <c r="D401" s="65">
        <f>IF(C401&gt;'Final Temp'!$I$13,D400+A$2,0)</f>
        <v>565.20000000000095</v>
      </c>
      <c r="E401" s="66">
        <f>IF(D401&gt;0,'Final Temp'!$I$13+(('Final Temp'!I$17-'Final Temp'!$I$13)*(1-EXP(-D401/'Final Temp'!I$9))),C401)</f>
        <v>138.71676110335298</v>
      </c>
      <c r="F401" s="66">
        <f>IF(D401=0,E401,'Final Temp'!$I$13)</f>
        <v>75</v>
      </c>
      <c r="G401" s="66">
        <f t="shared" si="30"/>
        <v>138.71676110335298</v>
      </c>
      <c r="H401" s="66">
        <f>'Final Temp'!D$13+(('Final Temp'!I$17-'Final Temp'!D$13)*(1-EXP(-B401/'Final Temp'!I$9)))</f>
        <v>139.32620530009143</v>
      </c>
      <c r="I401" s="66">
        <f>IF('Final Temp'!$D$17&gt;='Final Temp'!$I$13,Calcs!H401,"")</f>
        <v>139.32620530009143</v>
      </c>
      <c r="L401" s="65">
        <f t="shared" si="27"/>
        <v>400</v>
      </c>
      <c r="M401" s="66">
        <f>'Final Temp'!$D$13+(('Final Temp'!$D$17-'Final Temp'!$D$13)*(1-EXP(-L401/'Final Temp'!$D$9)))</f>
        <v>107.08070121920943</v>
      </c>
      <c r="N401" s="65">
        <f>IF(M401&gt;'Final Temp'!$I$13,N400+K$2,0)</f>
        <v>245</v>
      </c>
      <c r="O401" s="66">
        <f>IF(N401&gt;0,'Final Temp'!$I$13+(('Final Temp'!$I$17-'Final Temp'!$I$13)*(1-EXP(-N401/'Final Temp'!$I$9))),M401)</f>
        <v>128.14205175150067</v>
      </c>
      <c r="P401" s="66">
        <f>IF(N401=0,O401,'Final Temp'!$I$13)</f>
        <v>75</v>
      </c>
      <c r="Q401" s="66">
        <f t="shared" si="28"/>
        <v>128.14205175150067</v>
      </c>
      <c r="R401" s="66">
        <f>'Final Temp'!$D$13+(('Final Temp'!$I$17-'Final Temp'!$D$13)*(1-EXP(-L401/'Final Temp'!$I$9)))</f>
        <v>133.78234759778837</v>
      </c>
      <c r="S401" s="66">
        <f>IF('Final Temp'!$D$17&gt;='Final Temp'!$I$13,Calcs!R401,"")</f>
        <v>133.78234759778837</v>
      </c>
    </row>
    <row r="402" spans="2:19" x14ac:dyDescent="0.25">
      <c r="B402" s="65">
        <f t="shared" si="29"/>
        <v>721.799999999997</v>
      </c>
      <c r="C402" s="66">
        <f>'Final Temp'!$D$13+(('Final Temp'!$D$17-'Final Temp'!$D$13)*(1-EXP(-B402/'Final Temp'!$D$9)))</f>
        <v>126.5339704304493</v>
      </c>
      <c r="D402" s="65">
        <f>IF(C402&gt;'Final Temp'!$I$13,D401+A$2,0)</f>
        <v>567.00000000000091</v>
      </c>
      <c r="E402" s="66">
        <f>IF(D402&gt;0,'Final Temp'!$I$13+(('Final Temp'!I$17-'Final Temp'!$I$13)*(1-EXP(-D402/'Final Temp'!I$9))),C402)</f>
        <v>138.73270175294113</v>
      </c>
      <c r="F402" s="66">
        <f>IF(D402=0,E402,'Final Temp'!$I$13)</f>
        <v>75</v>
      </c>
      <c r="G402" s="66">
        <f t="shared" si="30"/>
        <v>138.73270175294113</v>
      </c>
      <c r="H402" s="66">
        <f>'Final Temp'!D$13+(('Final Temp'!I$17-'Final Temp'!D$13)*(1-EXP(-B402/'Final Temp'!I$9)))</f>
        <v>139.33457531227987</v>
      </c>
      <c r="I402" s="66">
        <f>IF('Final Temp'!$D$17&gt;='Final Temp'!$I$13,Calcs!H402,"")</f>
        <v>139.33457531227987</v>
      </c>
      <c r="L402" s="65">
        <f t="shared" si="27"/>
        <v>401</v>
      </c>
      <c r="M402" s="66">
        <f>'Final Temp'!$D$13+(('Final Temp'!$D$17-'Final Temp'!$D$13)*(1-EXP(-L402/'Final Temp'!$D$9)))</f>
        <v>107.17201682986942</v>
      </c>
      <c r="N402" s="65">
        <f>IF(M402&gt;'Final Temp'!$I$13,N401+K$2,0)</f>
        <v>246</v>
      </c>
      <c r="O402" s="66">
        <f>IF(N402&gt;0,'Final Temp'!$I$13+(('Final Temp'!$I$17-'Final Temp'!$I$13)*(1-EXP(-N402/'Final Temp'!$I$9))),M402)</f>
        <v>128.22411334845006</v>
      </c>
      <c r="P402" s="66">
        <f>IF(N402=0,O402,'Final Temp'!$I$13)</f>
        <v>75</v>
      </c>
      <c r="Q402" s="66">
        <f t="shared" si="28"/>
        <v>128.22411334845006</v>
      </c>
      <c r="R402" s="66">
        <f>'Final Temp'!$D$13+(('Final Temp'!$I$17-'Final Temp'!$D$13)*(1-EXP(-L402/'Final Temp'!$I$9)))</f>
        <v>133.82537616181219</v>
      </c>
      <c r="S402" s="66">
        <f>IF('Final Temp'!$D$17&gt;='Final Temp'!$I$13,Calcs!R402,"")</f>
        <v>133.82537616181219</v>
      </c>
    </row>
    <row r="403" spans="2:19" x14ac:dyDescent="0.25">
      <c r="B403" s="65">
        <f t="shared" si="29"/>
        <v>723.59999999999695</v>
      </c>
      <c r="C403" s="66">
        <f>'Final Temp'!$D$13+(('Final Temp'!$D$17-'Final Temp'!$D$13)*(1-EXP(-B403/'Final Temp'!$D$9)))</f>
        <v>126.60113253311938</v>
      </c>
      <c r="D403" s="65">
        <f>IF(C403&gt;'Final Temp'!$I$13,D402+A$2,0)</f>
        <v>568.80000000000086</v>
      </c>
      <c r="E403" s="66">
        <f>IF(D403&gt;0,'Final Temp'!$I$13+(('Final Temp'!I$17-'Final Temp'!$I$13)*(1-EXP(-D403/'Final Temp'!I$9))),C403)</f>
        <v>138.74844438459985</v>
      </c>
      <c r="F403" s="66">
        <f>IF(D403=0,E403,'Final Temp'!$I$13)</f>
        <v>75</v>
      </c>
      <c r="G403" s="66">
        <f t="shared" si="30"/>
        <v>138.74844438459985</v>
      </c>
      <c r="H403" s="66">
        <f>'Final Temp'!D$13+(('Final Temp'!I$17-'Final Temp'!D$13)*(1-EXP(-B403/'Final Temp'!I$9)))</f>
        <v>139.34284135050703</v>
      </c>
      <c r="I403" s="66">
        <f>IF('Final Temp'!$D$17&gt;='Final Temp'!$I$13,Calcs!H403,"")</f>
        <v>139.34284135050703</v>
      </c>
      <c r="L403" s="65">
        <f t="shared" si="27"/>
        <v>402</v>
      </c>
      <c r="M403" s="66">
        <f>'Final Temp'!$D$13+(('Final Temp'!$D$17-'Final Temp'!$D$13)*(1-EXP(-L403/'Final Temp'!$D$9)))</f>
        <v>107.26307913802724</v>
      </c>
      <c r="N403" s="65">
        <f>IF(M403&gt;'Final Temp'!$I$13,N402+K$2,0)</f>
        <v>247</v>
      </c>
      <c r="O403" s="66">
        <f>IF(N403&gt;0,'Final Temp'!$I$13+(('Final Temp'!$I$17-'Final Temp'!$I$13)*(1-EXP(-N403/'Final Temp'!$I$9))),M403)</f>
        <v>128.3056070473489</v>
      </c>
      <c r="P403" s="66">
        <f>IF(N403=0,O403,'Final Temp'!$I$13)</f>
        <v>75</v>
      </c>
      <c r="Q403" s="66">
        <f t="shared" si="28"/>
        <v>128.3056070473489</v>
      </c>
      <c r="R403" s="66">
        <f>'Final Temp'!$D$13+(('Final Temp'!$I$17-'Final Temp'!$D$13)*(1-EXP(-L403/'Final Temp'!$I$9)))</f>
        <v>133.86810695149899</v>
      </c>
      <c r="S403" s="66">
        <f>IF('Final Temp'!$D$17&gt;='Final Temp'!$I$13,Calcs!R403,"")</f>
        <v>133.86810695149899</v>
      </c>
    </row>
    <row r="404" spans="2:19" x14ac:dyDescent="0.25">
      <c r="B404" s="65">
        <f t="shared" si="29"/>
        <v>725.39999999999691</v>
      </c>
      <c r="C404" s="66">
        <f>'Final Temp'!$D$13+(('Final Temp'!$D$17-'Final Temp'!$D$13)*(1-EXP(-B404/'Final Temp'!$D$9)))</f>
        <v>126.66795966340494</v>
      </c>
      <c r="D404" s="65">
        <f>IF(C404&gt;'Final Temp'!$I$13,D403+A$2,0)</f>
        <v>570.60000000000082</v>
      </c>
      <c r="E404" s="66">
        <f>IF(D404&gt;0,'Final Temp'!$I$13+(('Final Temp'!I$17-'Final Temp'!$I$13)*(1-EXP(-D404/'Final Temp'!I$9))),C404)</f>
        <v>138.76399145814736</v>
      </c>
      <c r="F404" s="66">
        <f>IF(D404=0,E404,'Final Temp'!$I$13)</f>
        <v>75</v>
      </c>
      <c r="G404" s="66">
        <f t="shared" si="30"/>
        <v>138.76399145814736</v>
      </c>
      <c r="H404" s="66">
        <f>'Final Temp'!D$13+(('Final Temp'!I$17-'Final Temp'!D$13)*(1-EXP(-B404/'Final Temp'!I$9)))</f>
        <v>139.3510047063582</v>
      </c>
      <c r="I404" s="66">
        <f>IF('Final Temp'!$D$17&gt;='Final Temp'!$I$13,Calcs!H404,"")</f>
        <v>139.3510047063582</v>
      </c>
      <c r="L404" s="65">
        <f t="shared" si="27"/>
        <v>403</v>
      </c>
      <c r="M404" s="66">
        <f>'Final Temp'!$D$13+(('Final Temp'!$D$17-'Final Temp'!$D$13)*(1-EXP(-L404/'Final Temp'!$D$9)))</f>
        <v>107.35388884632462</v>
      </c>
      <c r="N404" s="65">
        <f>IF(M404&gt;'Final Temp'!$I$13,N403+K$2,0)</f>
        <v>248</v>
      </c>
      <c r="O404" s="66">
        <f>IF(N404&gt;0,'Final Temp'!$I$13+(('Final Temp'!$I$17-'Final Temp'!$I$13)*(1-EXP(-N404/'Final Temp'!$I$9))),M404)</f>
        <v>128.38653677827176</v>
      </c>
      <c r="P404" s="66">
        <f>IF(N404=0,O404,'Final Temp'!$I$13)</f>
        <v>75</v>
      </c>
      <c r="Q404" s="66">
        <f t="shared" si="28"/>
        <v>128.38653677827176</v>
      </c>
      <c r="R404" s="66">
        <f>'Final Temp'!$D$13+(('Final Temp'!$I$17-'Final Temp'!$D$13)*(1-EXP(-L404/'Final Temp'!$I$9)))</f>
        <v>133.91054202756254</v>
      </c>
      <c r="S404" s="66">
        <f>IF('Final Temp'!$D$17&gt;='Final Temp'!$I$13,Calcs!R404,"")</f>
        <v>133.91054202756254</v>
      </c>
    </row>
    <row r="405" spans="2:19" x14ac:dyDescent="0.25">
      <c r="B405" s="65">
        <f t="shared" si="29"/>
        <v>727.19999999999686</v>
      </c>
      <c r="C405" s="66">
        <f>'Final Temp'!$D$13+(('Final Temp'!$D$17-'Final Temp'!$D$13)*(1-EXP(-B405/'Final Temp'!$D$9)))</f>
        <v>126.73445349198771</v>
      </c>
      <c r="D405" s="65">
        <f>IF(C405&gt;'Final Temp'!$I$13,D404+A$2,0)</f>
        <v>572.40000000000077</v>
      </c>
      <c r="E405" s="66">
        <f>IF(D405&gt;0,'Final Temp'!$I$13+(('Final Temp'!I$17-'Final Temp'!$I$13)*(1-EXP(-D405/'Final Temp'!I$9))),C405)</f>
        <v>138.77934540284554</v>
      </c>
      <c r="F405" s="66">
        <f>IF(D405=0,E405,'Final Temp'!$I$13)</f>
        <v>75</v>
      </c>
      <c r="G405" s="66">
        <f t="shared" si="30"/>
        <v>138.77934540284554</v>
      </c>
      <c r="H405" s="66">
        <f>'Final Temp'!D$13+(('Final Temp'!I$17-'Final Temp'!D$13)*(1-EXP(-B405/'Final Temp'!I$9)))</f>
        <v>139.35906665537436</v>
      </c>
      <c r="I405" s="66">
        <f>IF('Final Temp'!$D$17&gt;='Final Temp'!$I$13,Calcs!H405,"")</f>
        <v>139.35906665537436</v>
      </c>
      <c r="L405" s="65">
        <f t="shared" si="27"/>
        <v>404</v>
      </c>
      <c r="M405" s="66">
        <f>'Final Temp'!$D$13+(('Final Temp'!$D$17-'Final Temp'!$D$13)*(1-EXP(-L405/'Final Temp'!$D$9)))</f>
        <v>107.44444665545424</v>
      </c>
      <c r="N405" s="65">
        <f>IF(M405&gt;'Final Temp'!$I$13,N404+K$2,0)</f>
        <v>249</v>
      </c>
      <c r="O405" s="66">
        <f>IF(N405&gt;0,'Final Temp'!$I$13+(('Final Temp'!$I$17-'Final Temp'!$I$13)*(1-EXP(-N405/'Final Temp'!$I$9))),M405)</f>
        <v>128.46690644409557</v>
      </c>
      <c r="P405" s="66">
        <f>IF(N405=0,O405,'Final Temp'!$I$13)</f>
        <v>75</v>
      </c>
      <c r="Q405" s="66">
        <f t="shared" si="28"/>
        <v>128.46690644409557</v>
      </c>
      <c r="R405" s="66">
        <f>'Final Temp'!$D$13+(('Final Temp'!$I$17-'Final Temp'!$D$13)*(1-EXP(-L405/'Final Temp'!$I$9)))</f>
        <v>133.95268343645574</v>
      </c>
      <c r="S405" s="66">
        <f>IF('Final Temp'!$D$17&gt;='Final Temp'!$I$13,Calcs!R405,"")</f>
        <v>133.95268343645574</v>
      </c>
    </row>
    <row r="406" spans="2:19" x14ac:dyDescent="0.25">
      <c r="B406" s="65">
        <f t="shared" si="29"/>
        <v>728.99999999999682</v>
      </c>
      <c r="C406" s="66">
        <f>'Final Temp'!$D$13+(('Final Temp'!$D$17-'Final Temp'!$D$13)*(1-EXP(-B406/'Final Temp'!$D$9)))</f>
        <v>126.80061568121687</v>
      </c>
      <c r="D406" s="65">
        <f>IF(C406&gt;'Final Temp'!$I$13,D405+A$2,0)</f>
        <v>574.20000000000073</v>
      </c>
      <c r="E406" s="66">
        <f>IF(D406&gt;0,'Final Temp'!$I$13+(('Final Temp'!I$17-'Final Temp'!$I$13)*(1-EXP(-D406/'Final Temp'!I$9))),C406)</f>
        <v>138.79450861777943</v>
      </c>
      <c r="F406" s="66">
        <f>IF(D406=0,E406,'Final Temp'!$I$13)</f>
        <v>75</v>
      </c>
      <c r="G406" s="66">
        <f t="shared" si="30"/>
        <v>138.79450861777943</v>
      </c>
      <c r="H406" s="66">
        <f>'Final Temp'!D$13+(('Final Temp'!I$17-'Final Temp'!D$13)*(1-EXP(-B406/'Final Temp'!I$9)))</f>
        <v>139.36702845725142</v>
      </c>
      <c r="I406" s="66">
        <f>IF('Final Temp'!$D$17&gt;='Final Temp'!$I$13,Calcs!H406,"")</f>
        <v>139.36702845725142</v>
      </c>
      <c r="L406" s="65">
        <f t="shared" si="27"/>
        <v>405</v>
      </c>
      <c r="M406" s="66">
        <f>'Final Temp'!$D$13+(('Final Temp'!$D$17-'Final Temp'!$D$13)*(1-EXP(-L406/'Final Temp'!$D$9)))</f>
        <v>107.53475326416503</v>
      </c>
      <c r="N406" s="65">
        <f>IF(M406&gt;'Final Temp'!$I$13,N405+K$2,0)</f>
        <v>250</v>
      </c>
      <c r="O406" s="66">
        <f>IF(N406&gt;0,'Final Temp'!$I$13+(('Final Temp'!$I$17-'Final Temp'!$I$13)*(1-EXP(-N406/'Final Temp'!$I$9))),M406)</f>
        <v>128.54671992068788</v>
      </c>
      <c r="P406" s="66">
        <f>IF(N406=0,O406,'Final Temp'!$I$13)</f>
        <v>75</v>
      </c>
      <c r="Q406" s="66">
        <f t="shared" si="28"/>
        <v>128.54671992068788</v>
      </c>
      <c r="R406" s="66">
        <f>'Final Temp'!$D$13+(('Final Temp'!$I$17-'Final Temp'!$D$13)*(1-EXP(-L406/'Final Temp'!$I$9)))</f>
        <v>133.9945332104692</v>
      </c>
      <c r="S406" s="66">
        <f>IF('Final Temp'!$D$17&gt;='Final Temp'!$I$13,Calcs!R406,"")</f>
        <v>133.9945332104692</v>
      </c>
    </row>
    <row r="407" spans="2:19" x14ac:dyDescent="0.25">
      <c r="B407" s="65">
        <f t="shared" si="29"/>
        <v>730.79999999999677</v>
      </c>
      <c r="C407" s="66">
        <f>'Final Temp'!$D$13+(('Final Temp'!$D$17-'Final Temp'!$D$13)*(1-EXP(-B407/'Final Temp'!$D$9)))</f>
        <v>126.86644788515056</v>
      </c>
      <c r="D407" s="65">
        <f>IF(C407&gt;'Final Temp'!$I$13,D406+A$2,0)</f>
        <v>576.00000000000068</v>
      </c>
      <c r="E407" s="66">
        <f>IF(D407&gt;0,'Final Temp'!$I$13+(('Final Temp'!I$17-'Final Temp'!$I$13)*(1-EXP(-D407/'Final Temp'!I$9))),C407)</f>
        <v>138.80948347223227</v>
      </c>
      <c r="F407" s="66">
        <f>IF(D407=0,E407,'Final Temp'!$I$13)</f>
        <v>75</v>
      </c>
      <c r="G407" s="66">
        <f t="shared" si="30"/>
        <v>138.80948347223227</v>
      </c>
      <c r="H407" s="66">
        <f>'Final Temp'!D$13+(('Final Temp'!I$17-'Final Temp'!D$13)*(1-EXP(-B407/'Final Temp'!I$9)))</f>
        <v>139.37489135603712</v>
      </c>
      <c r="I407" s="66">
        <f>IF('Final Temp'!$D$17&gt;='Final Temp'!$I$13,Calcs!H407,"")</f>
        <v>139.37489135603712</v>
      </c>
      <c r="L407" s="65">
        <f t="shared" si="27"/>
        <v>406</v>
      </c>
      <c r="M407" s="66">
        <f>'Final Temp'!$D$13+(('Final Temp'!$D$17-'Final Temp'!$D$13)*(1-EXP(-L407/'Final Temp'!$D$9)))</f>
        <v>107.62480936926771</v>
      </c>
      <c r="N407" s="65">
        <f>IF(M407&gt;'Final Temp'!$I$13,N406+K$2,0)</f>
        <v>251</v>
      </c>
      <c r="O407" s="66">
        <f>IF(N407&gt;0,'Final Temp'!$I$13+(('Final Temp'!$I$17-'Final Temp'!$I$13)*(1-EXP(-N407/'Final Temp'!$I$9))),M407)</f>
        <v>128.62598105709367</v>
      </c>
      <c r="P407" s="66">
        <f>IF(N407=0,O407,'Final Temp'!$I$13)</f>
        <v>75</v>
      </c>
      <c r="Q407" s="66">
        <f t="shared" si="28"/>
        <v>128.62598105709367</v>
      </c>
      <c r="R407" s="66">
        <f>'Final Temp'!$D$13+(('Final Temp'!$I$17-'Final Temp'!$D$13)*(1-EXP(-L407/'Final Temp'!$I$9)))</f>
        <v>134.0360933678293</v>
      </c>
      <c r="S407" s="66">
        <f>IF('Final Temp'!$D$17&gt;='Final Temp'!$I$13,Calcs!R407,"")</f>
        <v>134.0360933678293</v>
      </c>
    </row>
    <row r="408" spans="2:19" x14ac:dyDescent="0.25">
      <c r="B408" s="65">
        <f t="shared" si="29"/>
        <v>732.59999999999673</v>
      </c>
      <c r="C408" s="66">
        <f>'Final Temp'!$D$13+(('Final Temp'!$D$17-'Final Temp'!$D$13)*(1-EXP(-B408/'Final Temp'!$D$9)))</f>
        <v>126.93195174959737</v>
      </c>
      <c r="D408" s="65">
        <f>IF(C408&gt;'Final Temp'!$I$13,D407+A$2,0)</f>
        <v>577.80000000000064</v>
      </c>
      <c r="E408" s="66">
        <f>IF(D408&gt;0,'Final Temp'!$I$13+(('Final Temp'!I$17-'Final Temp'!$I$13)*(1-EXP(-D408/'Final Temp'!I$9))),C408)</f>
        <v>138.82427230605555</v>
      </c>
      <c r="F408" s="66">
        <f>IF(D408=0,E408,'Final Temp'!$I$13)</f>
        <v>75</v>
      </c>
      <c r="G408" s="66">
        <f t="shared" si="30"/>
        <v>138.82427230605555</v>
      </c>
      <c r="H408" s="66">
        <f>'Final Temp'!D$13+(('Final Temp'!I$17-'Final Temp'!D$13)*(1-EXP(-B408/'Final Temp'!I$9)))</f>
        <v>139.38265658032543</v>
      </c>
      <c r="I408" s="66">
        <f>IF('Final Temp'!$D$17&gt;='Final Temp'!$I$13,Calcs!H408,"")</f>
        <v>139.38265658032543</v>
      </c>
      <c r="L408" s="65">
        <f t="shared" si="27"/>
        <v>407</v>
      </c>
      <c r="M408" s="66">
        <f>'Final Temp'!$D$13+(('Final Temp'!$D$17-'Final Temp'!$D$13)*(1-EXP(-L408/'Final Temp'!$D$9)))</f>
        <v>107.71461566564008</v>
      </c>
      <c r="N408" s="65">
        <f>IF(M408&gt;'Final Temp'!$I$13,N407+K$2,0)</f>
        <v>252</v>
      </c>
      <c r="O408" s="66">
        <f>IF(N408&gt;0,'Final Temp'!$I$13+(('Final Temp'!$I$17-'Final Temp'!$I$13)*(1-EXP(-N408/'Final Temp'!$I$9))),M408)</f>
        <v>128.70469367572107</v>
      </c>
      <c r="P408" s="66">
        <f>IF(N408=0,O408,'Final Temp'!$I$13)</f>
        <v>75</v>
      </c>
      <c r="Q408" s="66">
        <f t="shared" si="28"/>
        <v>128.70469367572107</v>
      </c>
      <c r="R408" s="66">
        <f>'Final Temp'!$D$13+(('Final Temp'!$I$17-'Final Temp'!$D$13)*(1-EXP(-L408/'Final Temp'!$I$9)))</f>
        <v>134.0773659127955</v>
      </c>
      <c r="S408" s="66">
        <f>IF('Final Temp'!$D$17&gt;='Final Temp'!$I$13,Calcs!R408,"")</f>
        <v>134.0773659127955</v>
      </c>
    </row>
    <row r="409" spans="2:19" x14ac:dyDescent="0.25">
      <c r="B409" s="65">
        <f t="shared" si="29"/>
        <v>734.39999999999668</v>
      </c>
      <c r="C409" s="66">
        <f>'Final Temp'!$D$13+(('Final Temp'!$D$17-'Final Temp'!$D$13)*(1-EXP(-B409/'Final Temp'!$D$9)))</f>
        <v>126.99712891215728</v>
      </c>
      <c r="D409" s="65">
        <f>IF(C409&gt;'Final Temp'!$I$13,D408+A$2,0)</f>
        <v>579.60000000000059</v>
      </c>
      <c r="E409" s="66">
        <f>IF(D409&gt;0,'Final Temp'!$I$13+(('Final Temp'!I$17-'Final Temp'!$I$13)*(1-EXP(-D409/'Final Temp'!I$9))),C409)</f>
        <v>138.83887743003459</v>
      </c>
      <c r="F409" s="66">
        <f>IF(D409=0,E409,'Final Temp'!$I$13)</f>
        <v>75</v>
      </c>
      <c r="G409" s="66">
        <f t="shared" si="30"/>
        <v>138.83887743003459</v>
      </c>
      <c r="H409" s="66">
        <f>'Final Temp'!D$13+(('Final Temp'!I$17-'Final Temp'!D$13)*(1-EXP(-B409/'Final Temp'!I$9)))</f>
        <v>139.39032534344841</v>
      </c>
      <c r="I409" s="66">
        <f>IF('Final Temp'!$D$17&gt;='Final Temp'!$I$13,Calcs!H409,"")</f>
        <v>139.39032534344841</v>
      </c>
      <c r="L409" s="65">
        <f t="shared" si="27"/>
        <v>408</v>
      </c>
      <c r="M409" s="66">
        <f>'Final Temp'!$D$13+(('Final Temp'!$D$17-'Final Temp'!$D$13)*(1-EXP(-L409/'Final Temp'!$D$9)))</f>
        <v>107.80417284623242</v>
      </c>
      <c r="N409" s="65">
        <f>IF(M409&gt;'Final Temp'!$I$13,N408+K$2,0)</f>
        <v>253</v>
      </c>
      <c r="O409" s="66">
        <f>IF(N409&gt;0,'Final Temp'!$I$13+(('Final Temp'!$I$17-'Final Temp'!$I$13)*(1-EXP(-N409/'Final Temp'!$I$9))),M409)</f>
        <v>128.78286157252566</v>
      </c>
      <c r="P409" s="66">
        <f>IF(N409=0,O409,'Final Temp'!$I$13)</f>
        <v>75</v>
      </c>
      <c r="Q409" s="66">
        <f t="shared" si="28"/>
        <v>128.78286157252566</v>
      </c>
      <c r="R409" s="66">
        <f>'Final Temp'!$D$13+(('Final Temp'!$I$17-'Final Temp'!$D$13)*(1-EXP(-L409/'Final Temp'!$I$9)))</f>
        <v>134.11835283575701</v>
      </c>
      <c r="S409" s="66">
        <f>IF('Final Temp'!$D$17&gt;='Final Temp'!$I$13,Calcs!R409,"")</f>
        <v>134.11835283575701</v>
      </c>
    </row>
    <row r="410" spans="2:19" x14ac:dyDescent="0.25">
      <c r="B410" s="65">
        <f t="shared" si="29"/>
        <v>736.19999999999663</v>
      </c>
      <c r="C410" s="66">
        <f>'Final Temp'!$D$13+(('Final Temp'!$D$17-'Final Temp'!$D$13)*(1-EXP(-B410/'Final Temp'!$D$9)))</f>
        <v>127.06198100226277</v>
      </c>
      <c r="D410" s="65">
        <f>IF(C410&gt;'Final Temp'!$I$13,D409+A$2,0)</f>
        <v>581.40000000000055</v>
      </c>
      <c r="E410" s="66">
        <f>IF(D410&gt;0,'Final Temp'!$I$13+(('Final Temp'!I$17-'Final Temp'!$I$13)*(1-EXP(-D410/'Final Temp'!I$9))),C410)</f>
        <v>138.85330112624976</v>
      </c>
      <c r="F410" s="66">
        <f>IF(D410=0,E410,'Final Temp'!$I$13)</f>
        <v>75</v>
      </c>
      <c r="G410" s="66">
        <f t="shared" si="30"/>
        <v>138.85330112624976</v>
      </c>
      <c r="H410" s="66">
        <f>'Final Temp'!D$13+(('Final Temp'!I$17-'Final Temp'!D$13)*(1-EXP(-B410/'Final Temp'!I$9)))</f>
        <v>139.39789884366593</v>
      </c>
      <c r="I410" s="66">
        <f>IF('Final Temp'!$D$17&gt;='Final Temp'!$I$13,Calcs!H410,"")</f>
        <v>139.39789884366593</v>
      </c>
      <c r="L410" s="65">
        <f t="shared" si="27"/>
        <v>409</v>
      </c>
      <c r="M410" s="66">
        <f>'Final Temp'!$D$13+(('Final Temp'!$D$17-'Final Temp'!$D$13)*(1-EXP(-L410/'Final Temp'!$D$9)))</f>
        <v>107.89348160207275</v>
      </c>
      <c r="N410" s="65">
        <f>IF(M410&gt;'Final Temp'!$I$13,N409+K$2,0)</f>
        <v>254</v>
      </c>
      <c r="O410" s="66">
        <f>IF(N410&gt;0,'Final Temp'!$I$13+(('Final Temp'!$I$17-'Final Temp'!$I$13)*(1-EXP(-N410/'Final Temp'!$I$9))),M410)</f>
        <v>128.86048851719355</v>
      </c>
      <c r="P410" s="66">
        <f>IF(N410=0,O410,'Final Temp'!$I$13)</f>
        <v>75</v>
      </c>
      <c r="Q410" s="66">
        <f t="shared" si="28"/>
        <v>128.86048851719355</v>
      </c>
      <c r="R410" s="66">
        <f>'Final Temp'!$D$13+(('Final Temp'!$I$17-'Final Temp'!$D$13)*(1-EXP(-L410/'Final Temp'!$I$9)))</f>
        <v>134.1590561133288</v>
      </c>
      <c r="S410" s="66">
        <f>IF('Final Temp'!$D$17&gt;='Final Temp'!$I$13,Calcs!R410,"")</f>
        <v>134.1590561133288</v>
      </c>
    </row>
    <row r="411" spans="2:19" x14ac:dyDescent="0.25">
      <c r="B411" s="65">
        <f t="shared" si="29"/>
        <v>737.99999999999659</v>
      </c>
      <c r="C411" s="66">
        <f>'Final Temp'!$D$13+(('Final Temp'!$D$17-'Final Temp'!$D$13)*(1-EXP(-B411/'Final Temp'!$D$9)))</f>
        <v>127.12650964121946</v>
      </c>
      <c r="D411" s="65">
        <f>IF(C411&gt;'Final Temp'!$I$13,D410+A$2,0)</f>
        <v>583.2000000000005</v>
      </c>
      <c r="E411" s="66">
        <f>IF(D411&gt;0,'Final Temp'!$I$13+(('Final Temp'!I$17-'Final Temp'!$I$13)*(1-EXP(-D411/'Final Temp'!I$9))),C411)</f>
        <v>138.86754564843292</v>
      </c>
      <c r="F411" s="66">
        <f>IF(D411=0,E411,'Final Temp'!$I$13)</f>
        <v>75</v>
      </c>
      <c r="G411" s="66">
        <f t="shared" si="30"/>
        <v>138.86754564843292</v>
      </c>
      <c r="H411" s="66">
        <f>'Final Temp'!D$13+(('Final Temp'!I$17-'Final Temp'!D$13)*(1-EXP(-B411/'Final Temp'!I$9)))</f>
        <v>139.40537826435278</v>
      </c>
      <c r="I411" s="66">
        <f>IF('Final Temp'!$D$17&gt;='Final Temp'!$I$13,Calcs!H411,"")</f>
        <v>139.40537826435278</v>
      </c>
      <c r="L411" s="65">
        <f t="shared" si="27"/>
        <v>410</v>
      </c>
      <c r="M411" s="66">
        <f>'Final Temp'!$D$13+(('Final Temp'!$D$17-'Final Temp'!$D$13)*(1-EXP(-L411/'Final Temp'!$D$9)))</f>
        <v>107.98254262227235</v>
      </c>
      <c r="N411" s="65">
        <f>IF(M411&gt;'Final Temp'!$I$13,N410+K$2,0)</f>
        <v>255</v>
      </c>
      <c r="O411" s="66">
        <f>IF(N411&gt;0,'Final Temp'!$I$13+(('Final Temp'!$I$17-'Final Temp'!$I$13)*(1-EXP(-N411/'Final Temp'!$I$9))),M411)</f>
        <v>128.93757825332315</v>
      </c>
      <c r="P411" s="66">
        <f>IF(N411=0,O411,'Final Temp'!$I$13)</f>
        <v>75</v>
      </c>
      <c r="Q411" s="66">
        <f t="shared" si="28"/>
        <v>128.93757825332315</v>
      </c>
      <c r="R411" s="66">
        <f>'Final Temp'!$D$13+(('Final Temp'!$I$17-'Final Temp'!$D$13)*(1-EXP(-L411/'Final Temp'!$I$9)))</f>
        <v>134.19947770844689</v>
      </c>
      <c r="S411" s="66">
        <f>IF('Final Temp'!$D$17&gt;='Final Temp'!$I$13,Calcs!R411,"")</f>
        <v>134.19947770844689</v>
      </c>
    </row>
    <row r="412" spans="2:19" x14ac:dyDescent="0.25">
      <c r="B412" s="65">
        <f t="shared" si="29"/>
        <v>739.79999999999654</v>
      </c>
      <c r="C412" s="66">
        <f>'Final Temp'!$D$13+(('Final Temp'!$D$17-'Final Temp'!$D$13)*(1-EXP(-B412/'Final Temp'!$D$9)))</f>
        <v>127.19071644224667</v>
      </c>
      <c r="D412" s="65">
        <f>IF(C412&gt;'Final Temp'!$I$13,D411+A$2,0)</f>
        <v>585.00000000000045</v>
      </c>
      <c r="E412" s="66">
        <f>IF(D412&gt;0,'Final Temp'!$I$13+(('Final Temp'!I$17-'Final Temp'!$I$13)*(1-EXP(-D412/'Final Temp'!I$9))),C412)</f>
        <v>138.88161322231966</v>
      </c>
      <c r="F412" s="66">
        <f>IF(D412=0,E412,'Final Temp'!$I$13)</f>
        <v>75</v>
      </c>
      <c r="G412" s="66">
        <f t="shared" si="30"/>
        <v>138.88161322231966</v>
      </c>
      <c r="H412" s="66">
        <f>'Final Temp'!D$13+(('Final Temp'!I$17-'Final Temp'!D$13)*(1-EXP(-B412/'Final Temp'!I$9)))</f>
        <v>139.41276477418364</v>
      </c>
      <c r="I412" s="66">
        <f>IF('Final Temp'!$D$17&gt;='Final Temp'!$I$13,Calcs!H412,"")</f>
        <v>139.41276477418364</v>
      </c>
      <c r="L412" s="65">
        <f t="shared" si="27"/>
        <v>411</v>
      </c>
      <c r="M412" s="66">
        <f>'Final Temp'!$D$13+(('Final Temp'!$D$17-'Final Temp'!$D$13)*(1-EXP(-L412/'Final Temp'!$D$9)))</f>
        <v>108.07135659403085</v>
      </c>
      <c r="N412" s="65">
        <f>IF(M412&gt;'Final Temp'!$I$13,N411+K$2,0)</f>
        <v>256</v>
      </c>
      <c r="O412" s="66">
        <f>IF(N412&gt;0,'Final Temp'!$I$13+(('Final Temp'!$I$17-'Final Temp'!$I$13)*(1-EXP(-N412/'Final Temp'!$I$9))),M412)</f>
        <v>129.0141344986057</v>
      </c>
      <c r="P412" s="66">
        <f>IF(N412=0,O412,'Final Temp'!$I$13)</f>
        <v>75</v>
      </c>
      <c r="Q412" s="66">
        <f t="shared" si="28"/>
        <v>129.0141344986057</v>
      </c>
      <c r="R412" s="66">
        <f>'Final Temp'!$D$13+(('Final Temp'!$I$17-'Final Temp'!$D$13)*(1-EXP(-L412/'Final Temp'!$I$9)))</f>
        <v>134.23961957046299</v>
      </c>
      <c r="S412" s="66">
        <f>IF('Final Temp'!$D$17&gt;='Final Temp'!$I$13,Calcs!R412,"")</f>
        <v>134.23961957046299</v>
      </c>
    </row>
    <row r="413" spans="2:19" x14ac:dyDescent="0.25">
      <c r="B413" s="65">
        <f t="shared" si="29"/>
        <v>741.5999999999965</v>
      </c>
      <c r="C413" s="66">
        <f>'Final Temp'!$D$13+(('Final Temp'!$D$17-'Final Temp'!$D$13)*(1-EXP(-B413/'Final Temp'!$D$9)))</f>
        <v>127.2546030105178</v>
      </c>
      <c r="D413" s="65">
        <f>IF(C413&gt;'Final Temp'!$I$13,D412+A$2,0)</f>
        <v>586.80000000000041</v>
      </c>
      <c r="E413" s="66">
        <f>IF(D413&gt;0,'Final Temp'!$I$13+(('Final Temp'!I$17-'Final Temp'!$I$13)*(1-EXP(-D413/'Final Temp'!I$9))),C413)</f>
        <v>138.89550604599702</v>
      </c>
      <c r="F413" s="66">
        <f>IF(D413=0,E413,'Final Temp'!$I$13)</f>
        <v>75</v>
      </c>
      <c r="G413" s="66">
        <f t="shared" si="30"/>
        <v>138.89550604599702</v>
      </c>
      <c r="H413" s="66">
        <f>'Final Temp'!D$13+(('Final Temp'!I$17-'Final Temp'!D$13)*(1-EXP(-B413/'Final Temp'!I$9)))</f>
        <v>139.42005952731577</v>
      </c>
      <c r="I413" s="66">
        <f>IF('Final Temp'!$D$17&gt;='Final Temp'!$I$13,Calcs!H413,"")</f>
        <v>139.42005952731577</v>
      </c>
      <c r="L413" s="65">
        <f t="shared" si="27"/>
        <v>412</v>
      </c>
      <c r="M413" s="66">
        <f>'Final Temp'!$D$13+(('Final Temp'!$D$17-'Final Temp'!$D$13)*(1-EXP(-L413/'Final Temp'!$D$9)))</f>
        <v>108.15992420264169</v>
      </c>
      <c r="N413" s="65">
        <f>IF(M413&gt;'Final Temp'!$I$13,N412+K$2,0)</f>
        <v>257</v>
      </c>
      <c r="O413" s="66">
        <f>IF(N413&gt;0,'Final Temp'!$I$13+(('Final Temp'!$I$17-'Final Temp'!$I$13)*(1-EXP(-N413/'Final Temp'!$I$9))),M413)</f>
        <v>129.09016094500461</v>
      </c>
      <c r="P413" s="66">
        <f>IF(N413=0,O413,'Final Temp'!$I$13)</f>
        <v>75</v>
      </c>
      <c r="Q413" s="66">
        <f t="shared" si="28"/>
        <v>129.09016094500461</v>
      </c>
      <c r="R413" s="66">
        <f>'Final Temp'!$D$13+(('Final Temp'!$I$17-'Final Temp'!$D$13)*(1-EXP(-L413/'Final Temp'!$I$9)))</f>
        <v>134.27948363523859</v>
      </c>
      <c r="S413" s="66">
        <f>IF('Final Temp'!$D$17&gt;='Final Temp'!$I$13,Calcs!R413,"")</f>
        <v>134.27948363523859</v>
      </c>
    </row>
    <row r="414" spans="2:19" x14ac:dyDescent="0.25">
      <c r="B414" s="65">
        <f t="shared" si="29"/>
        <v>743.39999999999645</v>
      </c>
      <c r="C414" s="66">
        <f>'Final Temp'!$D$13+(('Final Temp'!$D$17-'Final Temp'!$D$13)*(1-EXP(-B414/'Final Temp'!$D$9)))</f>
        <v>127.31817094320037</v>
      </c>
      <c r="D414" s="65">
        <f>IF(C414&gt;'Final Temp'!$I$13,D413+A$2,0)</f>
        <v>588.60000000000036</v>
      </c>
      <c r="E414" s="66">
        <f>IF(D414&gt;0,'Final Temp'!$I$13+(('Final Temp'!I$17-'Final Temp'!$I$13)*(1-EXP(-D414/'Final Temp'!I$9))),C414)</f>
        <v>138.90922629024692</v>
      </c>
      <c r="F414" s="66">
        <f>IF(D414=0,E414,'Final Temp'!$I$13)</f>
        <v>75</v>
      </c>
      <c r="G414" s="66">
        <f t="shared" si="30"/>
        <v>138.90922629024692</v>
      </c>
      <c r="H414" s="66">
        <f>'Final Temp'!D$13+(('Final Temp'!I$17-'Final Temp'!D$13)*(1-EXP(-B414/'Final Temp'!I$9)))</f>
        <v>139.42726366356914</v>
      </c>
      <c r="I414" s="66">
        <f>IF('Final Temp'!$D$17&gt;='Final Temp'!$I$13,Calcs!H414,"")</f>
        <v>139.42726366356914</v>
      </c>
      <c r="L414" s="65">
        <f t="shared" si="27"/>
        <v>413</v>
      </c>
      <c r="M414" s="66">
        <f>'Final Temp'!$D$13+(('Final Temp'!$D$17-'Final Temp'!$D$13)*(1-EXP(-L414/'Final Temp'!$D$9)))</f>
        <v>108.24824613149738</v>
      </c>
      <c r="N414" s="65">
        <f>IF(M414&gt;'Final Temp'!$I$13,N413+K$2,0)</f>
        <v>258</v>
      </c>
      <c r="O414" s="66">
        <f>IF(N414&gt;0,'Final Temp'!$I$13+(('Final Temp'!$I$17-'Final Temp'!$I$13)*(1-EXP(-N414/'Final Temp'!$I$9))),M414)</f>
        <v>129.16566125893348</v>
      </c>
      <c r="P414" s="66">
        <f>IF(N414=0,O414,'Final Temp'!$I$13)</f>
        <v>75</v>
      </c>
      <c r="Q414" s="66">
        <f t="shared" si="28"/>
        <v>129.16566125893348</v>
      </c>
      <c r="R414" s="66">
        <f>'Final Temp'!$D$13+(('Final Temp'!$I$17-'Final Temp'!$D$13)*(1-EXP(-L414/'Final Temp'!$I$9)))</f>
        <v>134.31907182523821</v>
      </c>
      <c r="S414" s="66">
        <f>IF('Final Temp'!$D$17&gt;='Final Temp'!$I$13,Calcs!R414,"")</f>
        <v>134.31907182523821</v>
      </c>
    </row>
    <row r="415" spans="2:19" x14ac:dyDescent="0.25">
      <c r="B415" s="65">
        <f t="shared" si="29"/>
        <v>745.19999999999641</v>
      </c>
      <c r="C415" s="66">
        <f>'Final Temp'!$D$13+(('Final Temp'!$D$17-'Final Temp'!$D$13)*(1-EXP(-B415/'Final Temp'!$D$9)))</f>
        <v>127.38142182949599</v>
      </c>
      <c r="D415" s="65">
        <f>IF(C415&gt;'Final Temp'!$I$13,D414+A$2,0)</f>
        <v>590.40000000000032</v>
      </c>
      <c r="E415" s="66">
        <f>IF(D415&gt;0,'Final Temp'!$I$13+(('Final Temp'!I$17-'Final Temp'!$I$13)*(1-EXP(-D415/'Final Temp'!I$9))),C415)</f>
        <v>138.92277609888552</v>
      </c>
      <c r="F415" s="66">
        <f>IF(D415=0,E415,'Final Temp'!$I$13)</f>
        <v>75</v>
      </c>
      <c r="G415" s="66">
        <f t="shared" si="30"/>
        <v>138.92277609888552</v>
      </c>
      <c r="H415" s="66">
        <f>'Final Temp'!D$13+(('Final Temp'!I$17-'Final Temp'!D$13)*(1-EXP(-B415/'Final Temp'!I$9)))</f>
        <v>139.43437830860466</v>
      </c>
      <c r="I415" s="66">
        <f>IF('Final Temp'!$D$17&gt;='Final Temp'!$I$13,Calcs!H415,"")</f>
        <v>139.43437830860466</v>
      </c>
      <c r="L415" s="65">
        <f t="shared" si="27"/>
        <v>414</v>
      </c>
      <c r="M415" s="66">
        <f>'Final Temp'!$D$13+(('Final Temp'!$D$17-'Final Temp'!$D$13)*(1-EXP(-L415/'Final Temp'!$D$9)))</f>
        <v>108.33632306209468</v>
      </c>
      <c r="N415" s="65">
        <f>IF(M415&gt;'Final Temp'!$I$13,N414+K$2,0)</f>
        <v>259</v>
      </c>
      <c r="O415" s="66">
        <f>IF(N415&gt;0,'Final Temp'!$I$13+(('Final Temp'!$I$17-'Final Temp'!$I$13)*(1-EXP(-N415/'Final Temp'!$I$9))),M415)</f>
        <v>129.24063908143285</v>
      </c>
      <c r="P415" s="66">
        <f>IF(N415=0,O415,'Final Temp'!$I$13)</f>
        <v>75</v>
      </c>
      <c r="Q415" s="66">
        <f t="shared" si="28"/>
        <v>129.24063908143285</v>
      </c>
      <c r="R415" s="66">
        <f>'Final Temp'!$D$13+(('Final Temp'!$I$17-'Final Temp'!$D$13)*(1-EXP(-L415/'Final Temp'!$I$9)))</f>
        <v>134.35838604962225</v>
      </c>
      <c r="S415" s="66">
        <f>IF('Final Temp'!$D$17&gt;='Final Temp'!$I$13,Calcs!R415,"")</f>
        <v>134.35838604962225</v>
      </c>
    </row>
    <row r="416" spans="2:19" x14ac:dyDescent="0.25">
      <c r="B416" s="65">
        <f t="shared" si="29"/>
        <v>746.99999999999636</v>
      </c>
      <c r="C416" s="66">
        <f>'Final Temp'!$D$13+(('Final Temp'!$D$17-'Final Temp'!$D$13)*(1-EXP(-B416/'Final Temp'!$D$9)))</f>
        <v>127.44435725068016</v>
      </c>
      <c r="D416" s="65">
        <f>IF(C416&gt;'Final Temp'!$I$13,D415+A$2,0)</f>
        <v>592.20000000000027</v>
      </c>
      <c r="E416" s="66">
        <f>IF(D416&gt;0,'Final Temp'!$I$13+(('Final Temp'!I$17-'Final Temp'!$I$13)*(1-EXP(-D416/'Final Temp'!I$9))),C416)</f>
        <v>138.93615758909792</v>
      </c>
      <c r="F416" s="66">
        <f>IF(D416=0,E416,'Final Temp'!$I$13)</f>
        <v>75</v>
      </c>
      <c r="G416" s="66">
        <f t="shared" si="30"/>
        <v>138.93615758909792</v>
      </c>
      <c r="H416" s="66">
        <f>'Final Temp'!D$13+(('Final Temp'!I$17-'Final Temp'!D$13)*(1-EXP(-B416/'Final Temp'!I$9)))</f>
        <v>139.44140457410018</v>
      </c>
      <c r="I416" s="66">
        <f>IF('Final Temp'!$D$17&gt;='Final Temp'!$I$13,Calcs!H416,"")</f>
        <v>139.44140457410018</v>
      </c>
      <c r="L416" s="65">
        <f t="shared" si="27"/>
        <v>415</v>
      </c>
      <c r="M416" s="66">
        <f>'Final Temp'!$D$13+(('Final Temp'!$D$17-'Final Temp'!$D$13)*(1-EXP(-L416/'Final Temp'!$D$9)))</f>
        <v>108.42415567403999</v>
      </c>
      <c r="N416" s="65">
        <f>IF(M416&gt;'Final Temp'!$I$13,N415+K$2,0)</f>
        <v>260</v>
      </c>
      <c r="O416" s="66">
        <f>IF(N416&gt;0,'Final Temp'!$I$13+(('Final Temp'!$I$17-'Final Temp'!$I$13)*(1-EXP(-N416/'Final Temp'!$I$9))),M416)</f>
        <v>129.31509802834586</v>
      </c>
      <c r="P416" s="66">
        <f>IF(N416=0,O416,'Final Temp'!$I$13)</f>
        <v>75</v>
      </c>
      <c r="Q416" s="66">
        <f t="shared" si="28"/>
        <v>129.31509802834586</v>
      </c>
      <c r="R416" s="66">
        <f>'Final Temp'!$D$13+(('Final Temp'!$I$17-'Final Temp'!$D$13)*(1-EXP(-L416/'Final Temp'!$I$9)))</f>
        <v>134.39742820433892</v>
      </c>
      <c r="S416" s="66">
        <f>IF('Final Temp'!$D$17&gt;='Final Temp'!$I$13,Calcs!R416,"")</f>
        <v>134.39742820433892</v>
      </c>
    </row>
    <row r="417" spans="2:19" x14ac:dyDescent="0.25">
      <c r="B417" s="65">
        <f t="shared" si="29"/>
        <v>748.79999999999632</v>
      </c>
      <c r="C417" s="66">
        <f>'Final Temp'!$D$13+(('Final Temp'!$D$17-'Final Temp'!$D$13)*(1-EXP(-B417/'Final Temp'!$D$9)))</f>
        <v>127.50697878014164</v>
      </c>
      <c r="D417" s="65">
        <f>IF(C417&gt;'Final Temp'!$I$13,D416+A$2,0)</f>
        <v>594.00000000000023</v>
      </c>
      <c r="E417" s="66">
        <f>IF(D417&gt;0,'Final Temp'!$I$13+(('Final Temp'!I$17-'Final Temp'!$I$13)*(1-EXP(-D417/'Final Temp'!I$9))),C417)</f>
        <v>138.94937285176923</v>
      </c>
      <c r="F417" s="66">
        <f>IF(D417=0,E417,'Final Temp'!$I$13)</f>
        <v>75</v>
      </c>
      <c r="G417" s="66">
        <f t="shared" si="30"/>
        <v>138.94937285176923</v>
      </c>
      <c r="H417" s="66">
        <f>'Final Temp'!D$13+(('Final Temp'!I$17-'Final Temp'!D$13)*(1-EXP(-B417/'Final Temp'!I$9)))</f>
        <v>139.44834355792392</v>
      </c>
      <c r="I417" s="66">
        <f>IF('Final Temp'!$D$17&gt;='Final Temp'!$I$13,Calcs!H417,"")</f>
        <v>139.44834355792392</v>
      </c>
      <c r="L417" s="65">
        <f t="shared" si="27"/>
        <v>416</v>
      </c>
      <c r="M417" s="66">
        <f>'Final Temp'!$D$13+(('Final Temp'!$D$17-'Final Temp'!$D$13)*(1-EXP(-L417/'Final Temp'!$D$9)))</f>
        <v>108.51174464505452</v>
      </c>
      <c r="N417" s="65">
        <f>IF(M417&gt;'Final Temp'!$I$13,N416+K$2,0)</f>
        <v>261</v>
      </c>
      <c r="O417" s="66">
        <f>IF(N417&gt;0,'Final Temp'!$I$13+(('Final Temp'!$I$17-'Final Temp'!$I$13)*(1-EXP(-N417/'Final Temp'!$I$9))),M417)</f>
        <v>129.38904169049269</v>
      </c>
      <c r="P417" s="66">
        <f>IF(N417=0,O417,'Final Temp'!$I$13)</f>
        <v>75</v>
      </c>
      <c r="Q417" s="66">
        <f t="shared" si="28"/>
        <v>129.38904169049269</v>
      </c>
      <c r="R417" s="66">
        <f>'Final Temp'!$D$13+(('Final Temp'!$I$17-'Final Temp'!$D$13)*(1-EXP(-L417/'Final Temp'!$I$9)))</f>
        <v>134.43620017221571</v>
      </c>
      <c r="S417" s="66">
        <f>IF('Final Temp'!$D$17&gt;='Final Temp'!$I$13,Calcs!R417,"")</f>
        <v>134.43620017221571</v>
      </c>
    </row>
    <row r="418" spans="2:19" x14ac:dyDescent="0.25">
      <c r="B418" s="65">
        <f t="shared" si="29"/>
        <v>750.59999999999627</v>
      </c>
      <c r="C418" s="66">
        <f>'Final Temp'!$D$13+(('Final Temp'!$D$17-'Final Temp'!$D$13)*(1-EXP(-B418/'Final Temp'!$D$9)))</f>
        <v>127.56928798342194</v>
      </c>
      <c r="D418" s="65">
        <f>IF(C418&gt;'Final Temp'!$I$13,D417+A$2,0)</f>
        <v>595.80000000000018</v>
      </c>
      <c r="E418" s="66">
        <f>IF(D418&gt;0,'Final Temp'!$I$13+(('Final Temp'!I$17-'Final Temp'!$I$13)*(1-EXP(-D418/'Final Temp'!I$9))),C418)</f>
        <v>138.96242395181108</v>
      </c>
      <c r="F418" s="66">
        <f>IF(D418=0,E418,'Final Temp'!$I$13)</f>
        <v>75</v>
      </c>
      <c r="G418" s="66">
        <f t="shared" si="30"/>
        <v>138.96242395181108</v>
      </c>
      <c r="H418" s="66">
        <f>'Final Temp'!D$13+(('Final Temp'!I$17-'Final Temp'!D$13)*(1-EXP(-B418/'Final Temp'!I$9)))</f>
        <v>139.45519634430622</v>
      </c>
      <c r="I418" s="66">
        <f>IF('Final Temp'!$D$17&gt;='Final Temp'!$I$13,Calcs!H418,"")</f>
        <v>139.45519634430622</v>
      </c>
      <c r="L418" s="65">
        <f t="shared" si="27"/>
        <v>417</v>
      </c>
      <c r="M418" s="66">
        <f>'Final Temp'!$D$13+(('Final Temp'!$D$17-'Final Temp'!$D$13)*(1-EXP(-L418/'Final Temp'!$D$9)))</f>
        <v>108.59909065097953</v>
      </c>
      <c r="N418" s="65">
        <f>IF(M418&gt;'Final Temp'!$I$13,N417+K$2,0)</f>
        <v>262</v>
      </c>
      <c r="O418" s="66">
        <f>IF(N418&gt;0,'Final Temp'!$I$13+(('Final Temp'!$I$17-'Final Temp'!$I$13)*(1-EXP(-N418/'Final Temp'!$I$9))),M418)</f>
        <v>129.46247363384359</v>
      </c>
      <c r="P418" s="66">
        <f>IF(N418=0,O418,'Final Temp'!$I$13)</f>
        <v>75</v>
      </c>
      <c r="Q418" s="66">
        <f t="shared" si="28"/>
        <v>129.46247363384359</v>
      </c>
      <c r="R418" s="66">
        <f>'Final Temp'!$D$13+(('Final Temp'!$I$17-'Final Temp'!$D$13)*(1-EXP(-L418/'Final Temp'!$I$9)))</f>
        <v>134.47470382305031</v>
      </c>
      <c r="S418" s="66">
        <f>IF('Final Temp'!$D$17&gt;='Final Temp'!$I$13,Calcs!R418,"")</f>
        <v>134.47470382305031</v>
      </c>
    </row>
    <row r="419" spans="2:19" x14ac:dyDescent="0.25">
      <c r="B419" s="65">
        <f t="shared" si="29"/>
        <v>752.39999999999623</v>
      </c>
      <c r="C419" s="66">
        <f>'Final Temp'!$D$13+(('Final Temp'!$D$17-'Final Temp'!$D$13)*(1-EXP(-B419/'Final Temp'!$D$9)))</f>
        <v>127.63128641825439</v>
      </c>
      <c r="D419" s="65">
        <f>IF(C419&gt;'Final Temp'!$I$13,D418+A$2,0)</f>
        <v>597.60000000000014</v>
      </c>
      <c r="E419" s="66">
        <f>IF(D419&gt;0,'Final Temp'!$I$13+(('Final Temp'!I$17-'Final Temp'!$I$13)*(1-EXP(-D419/'Final Temp'!I$9))),C419)</f>
        <v>138.97531292848447</v>
      </c>
      <c r="F419" s="66">
        <f>IF(D419=0,E419,'Final Temp'!$I$13)</f>
        <v>75</v>
      </c>
      <c r="G419" s="66">
        <f t="shared" si="30"/>
        <v>138.97531292848447</v>
      </c>
      <c r="H419" s="66">
        <f>'Final Temp'!D$13+(('Final Temp'!I$17-'Final Temp'!D$13)*(1-EXP(-B419/'Final Temp'!I$9)))</f>
        <v>139.46196400400891</v>
      </c>
      <c r="I419" s="66">
        <f>IF('Final Temp'!$D$17&gt;='Final Temp'!$I$13,Calcs!H419,"")</f>
        <v>139.46196400400891</v>
      </c>
      <c r="L419" s="65">
        <f t="shared" si="27"/>
        <v>418</v>
      </c>
      <c r="M419" s="66">
        <f>'Final Temp'!$D$13+(('Final Temp'!$D$17-'Final Temp'!$D$13)*(1-EXP(-L419/'Final Temp'!$D$9)))</f>
        <v>108.68619436578155</v>
      </c>
      <c r="N419" s="65">
        <f>IF(M419&gt;'Final Temp'!$I$13,N418+K$2,0)</f>
        <v>263</v>
      </c>
      <c r="O419" s="66">
        <f>IF(N419&gt;0,'Final Temp'!$I$13+(('Final Temp'!$I$17-'Final Temp'!$I$13)*(1-EXP(-N419/'Final Temp'!$I$9))),M419)</f>
        <v>129.53539739969091</v>
      </c>
      <c r="P419" s="66">
        <f>IF(N419=0,O419,'Final Temp'!$I$13)</f>
        <v>75</v>
      </c>
      <c r="Q419" s="66">
        <f t="shared" si="28"/>
        <v>129.53539739969091</v>
      </c>
      <c r="R419" s="66">
        <f>'Final Temp'!$D$13+(('Final Temp'!$I$17-'Final Temp'!$D$13)*(1-EXP(-L419/'Final Temp'!$I$9)))</f>
        <v>134.51294101370058</v>
      </c>
      <c r="S419" s="66">
        <f>IF('Final Temp'!$D$17&gt;='Final Temp'!$I$13,Calcs!R419,"")</f>
        <v>134.51294101370058</v>
      </c>
    </row>
    <row r="420" spans="2:19" x14ac:dyDescent="0.25">
      <c r="B420" s="65">
        <f t="shared" si="29"/>
        <v>754.19999999999618</v>
      </c>
      <c r="C420" s="66">
        <f>'Final Temp'!$D$13+(('Final Temp'!$D$17-'Final Temp'!$D$13)*(1-EXP(-B420/'Final Temp'!$D$9)))</f>
        <v>127.6929756346031</v>
      </c>
      <c r="D420" s="65">
        <f>IF(C420&gt;'Final Temp'!$I$13,D419+A$2,0)</f>
        <v>599.40000000000009</v>
      </c>
      <c r="E420" s="66">
        <f>IF(D420&gt;0,'Final Temp'!$I$13+(('Final Temp'!I$17-'Final Temp'!$I$13)*(1-EXP(-D420/'Final Temp'!I$9))),C420)</f>
        <v>138.98804179571817</v>
      </c>
      <c r="F420" s="66">
        <f>IF(D420=0,E420,'Final Temp'!$I$13)</f>
        <v>75</v>
      </c>
      <c r="G420" s="66">
        <f t="shared" si="30"/>
        <v>138.98804179571817</v>
      </c>
      <c r="H420" s="66">
        <f>'Final Temp'!D$13+(('Final Temp'!I$17-'Final Temp'!D$13)*(1-EXP(-B420/'Final Temp'!I$9)))</f>
        <v>139.46864759449258</v>
      </c>
      <c r="I420" s="66">
        <f>IF('Final Temp'!$D$17&gt;='Final Temp'!$I$13,Calcs!H420,"")</f>
        <v>139.46864759449258</v>
      </c>
      <c r="L420" s="65">
        <f t="shared" si="27"/>
        <v>419</v>
      </c>
      <c r="M420" s="66">
        <f>'Final Temp'!$D$13+(('Final Temp'!$D$17-'Final Temp'!$D$13)*(1-EXP(-L420/'Final Temp'!$D$9)))</f>
        <v>108.77305646155756</v>
      </c>
      <c r="N420" s="65">
        <f>IF(M420&gt;'Final Temp'!$I$13,N419+K$2,0)</f>
        <v>264</v>
      </c>
      <c r="O420" s="66">
        <f>IF(N420&gt;0,'Final Temp'!$I$13+(('Final Temp'!$I$17-'Final Temp'!$I$13)*(1-EXP(-N420/'Final Temp'!$I$9))),M420)</f>
        <v>129.60781650481988</v>
      </c>
      <c r="P420" s="66">
        <f>IF(N420=0,O420,'Final Temp'!$I$13)</f>
        <v>75</v>
      </c>
      <c r="Q420" s="66">
        <f t="shared" si="28"/>
        <v>129.60781650481988</v>
      </c>
      <c r="R420" s="66">
        <f>'Final Temp'!$D$13+(('Final Temp'!$I$17-'Final Temp'!$D$13)*(1-EXP(-L420/'Final Temp'!$I$9)))</f>
        <v>134.55091358817424</v>
      </c>
      <c r="S420" s="66">
        <f>IF('Final Temp'!$D$17&gt;='Final Temp'!$I$13,Calcs!R420,"")</f>
        <v>134.55091358817424</v>
      </c>
    </row>
    <row r="421" spans="2:19" x14ac:dyDescent="0.25">
      <c r="B421" s="65">
        <f t="shared" si="29"/>
        <v>755.99999999999613</v>
      </c>
      <c r="C421" s="66">
        <f>'Final Temp'!$D$13+(('Final Temp'!$D$17-'Final Temp'!$D$13)*(1-EXP(-B421/'Final Temp'!$D$9)))</f>
        <v>127.75435717470168</v>
      </c>
      <c r="D421" s="65">
        <f>IF(C421&gt;'Final Temp'!$I$13,D420+A$2,0)</f>
        <v>601.20000000000005</v>
      </c>
      <c r="E421" s="66">
        <f>IF(D421&gt;0,'Final Temp'!$I$13+(('Final Temp'!I$17-'Final Temp'!$I$13)*(1-EXP(-D421/'Final Temp'!I$9))),C421)</f>
        <v>139.0006125424236</v>
      </c>
      <c r="F421" s="66">
        <f>IF(D421=0,E421,'Final Temp'!$I$13)</f>
        <v>75</v>
      </c>
      <c r="G421" s="66">
        <f t="shared" si="30"/>
        <v>139.0006125424236</v>
      </c>
      <c r="H421" s="66">
        <f>'Final Temp'!D$13+(('Final Temp'!I$17-'Final Temp'!D$13)*(1-EXP(-B421/'Final Temp'!I$9)))</f>
        <v>139.47524816008183</v>
      </c>
      <c r="I421" s="66">
        <f>IF('Final Temp'!$D$17&gt;='Final Temp'!$I$13,Calcs!H421,"")</f>
        <v>139.47524816008183</v>
      </c>
      <c r="L421" s="65">
        <f t="shared" si="27"/>
        <v>420</v>
      </c>
      <c r="M421" s="66">
        <f>'Final Temp'!$D$13+(('Final Temp'!$D$17-'Final Temp'!$D$13)*(1-EXP(-L421/'Final Temp'!$D$9)))</f>
        <v>108.85967760854024</v>
      </c>
      <c r="N421" s="65">
        <f>IF(M421&gt;'Final Temp'!$I$13,N420+K$2,0)</f>
        <v>265</v>
      </c>
      <c r="O421" s="66">
        <f>IF(N421&gt;0,'Final Temp'!$I$13+(('Final Temp'!$I$17-'Final Temp'!$I$13)*(1-EXP(-N421/'Final Temp'!$I$9))),M421)</f>
        <v>129.67973444167828</v>
      </c>
      <c r="P421" s="66">
        <f>IF(N421=0,O421,'Final Temp'!$I$13)</f>
        <v>75</v>
      </c>
      <c r="Q421" s="66">
        <f t="shared" si="28"/>
        <v>129.67973444167828</v>
      </c>
      <c r="R421" s="66">
        <f>'Final Temp'!$D$13+(('Final Temp'!$I$17-'Final Temp'!$D$13)*(1-EXP(-L421/'Final Temp'!$I$9)))</f>
        <v>134.58862337771785</v>
      </c>
      <c r="S421" s="66">
        <f>IF('Final Temp'!$D$17&gt;='Final Temp'!$I$13,Calcs!R421,"")</f>
        <v>134.58862337771785</v>
      </c>
    </row>
    <row r="422" spans="2:19" x14ac:dyDescent="0.25">
      <c r="B422" s="65">
        <f t="shared" si="29"/>
        <v>757.79999999999609</v>
      </c>
      <c r="C422" s="66">
        <f>'Final Temp'!$D$13+(('Final Temp'!$D$17-'Final Temp'!$D$13)*(1-EXP(-B422/'Final Temp'!$D$9)))</f>
        <v>127.81543257309184</v>
      </c>
      <c r="D422" s="65">
        <f>IF(C422&gt;'Final Temp'!$I$13,D421+A$2,0)</f>
        <v>603</v>
      </c>
      <c r="E422" s="66">
        <f>IF(D422&gt;0,'Final Temp'!$I$13+(('Final Temp'!I$17-'Final Temp'!$I$13)*(1-EXP(-D422/'Final Temp'!I$9))),C422)</f>
        <v>139.01302713280552</v>
      </c>
      <c r="F422" s="66">
        <f>IF(D422=0,E422,'Final Temp'!$I$13)</f>
        <v>75</v>
      </c>
      <c r="G422" s="66">
        <f t="shared" si="30"/>
        <v>139.01302713280552</v>
      </c>
      <c r="H422" s="66">
        <f>'Final Temp'!D$13+(('Final Temp'!I$17-'Final Temp'!D$13)*(1-EXP(-B422/'Final Temp'!I$9)))</f>
        <v>139.48176673212851</v>
      </c>
      <c r="I422" s="66">
        <f>IF('Final Temp'!$D$17&gt;='Final Temp'!$I$13,Calcs!H422,"")</f>
        <v>139.48176673212851</v>
      </c>
      <c r="L422" s="65">
        <f t="shared" si="27"/>
        <v>421</v>
      </c>
      <c r="M422" s="66">
        <f>'Final Temp'!$D$13+(('Final Temp'!$D$17-'Final Temp'!$D$13)*(1-EXP(-L422/'Final Temp'!$D$9)))</f>
        <v>108.94605847510304</v>
      </c>
      <c r="N422" s="65">
        <f>IF(M422&gt;'Final Temp'!$I$13,N421+K$2,0)</f>
        <v>266</v>
      </c>
      <c r="O422" s="66">
        <f>IF(N422&gt;0,'Final Temp'!$I$13+(('Final Temp'!$I$17-'Final Temp'!$I$13)*(1-EXP(-N422/'Final Temp'!$I$9))),M422)</f>
        <v>129.75115467854471</v>
      </c>
      <c r="P422" s="66">
        <f>IF(N422=0,O422,'Final Temp'!$I$13)</f>
        <v>75</v>
      </c>
      <c r="Q422" s="66">
        <f t="shared" si="28"/>
        <v>129.75115467854471</v>
      </c>
      <c r="R422" s="66">
        <f>'Final Temp'!$D$13+(('Final Temp'!$I$17-'Final Temp'!$D$13)*(1-EXP(-L422/'Final Temp'!$I$9)))</f>
        <v>134.62607220090487</v>
      </c>
      <c r="S422" s="66">
        <f>IF('Final Temp'!$D$17&gt;='Final Temp'!$I$13,Calcs!R422,"")</f>
        <v>134.62607220090487</v>
      </c>
    </row>
    <row r="423" spans="2:19" x14ac:dyDescent="0.25">
      <c r="B423" s="65">
        <f t="shared" si="29"/>
        <v>759.59999999999604</v>
      </c>
      <c r="C423" s="66">
        <f>'Final Temp'!$D$13+(('Final Temp'!$D$17-'Final Temp'!$D$13)*(1-EXP(-B423/'Final Temp'!$D$9)))</f>
        <v>127.8762033566617</v>
      </c>
      <c r="D423" s="65">
        <f>IF(C423&gt;'Final Temp'!$I$13,D422+A$2,0)</f>
        <v>604.79999999999995</v>
      </c>
      <c r="E423" s="66">
        <f>IF(D423&gt;0,'Final Temp'!$I$13+(('Final Temp'!I$17-'Final Temp'!$I$13)*(1-EXP(-D423/'Final Temp'!I$9))),C423)</f>
        <v>139.02528750666895</v>
      </c>
      <c r="F423" s="66">
        <f>IF(D423=0,E423,'Final Temp'!$I$13)</f>
        <v>75</v>
      </c>
      <c r="G423" s="66">
        <f t="shared" si="30"/>
        <v>139.02528750666895</v>
      </c>
      <c r="H423" s="66">
        <f>'Final Temp'!D$13+(('Final Temp'!I$17-'Final Temp'!D$13)*(1-EXP(-B423/'Final Temp'!I$9)))</f>
        <v>139.48820432917273</v>
      </c>
      <c r="I423" s="66">
        <f>IF('Final Temp'!$D$17&gt;='Final Temp'!$I$13,Calcs!H423,"")</f>
        <v>139.48820432917273</v>
      </c>
      <c r="L423" s="65">
        <f t="shared" si="27"/>
        <v>422</v>
      </c>
      <c r="M423" s="66">
        <f>'Final Temp'!$D$13+(('Final Temp'!$D$17-'Final Temp'!$D$13)*(1-EXP(-L423/'Final Temp'!$D$9)))</f>
        <v>109.03219972776544</v>
      </c>
      <c r="N423" s="65">
        <f>IF(M423&gt;'Final Temp'!$I$13,N422+K$2,0)</f>
        <v>267</v>
      </c>
      <c r="O423" s="66">
        <f>IF(N423&gt;0,'Final Temp'!$I$13+(('Final Temp'!$I$17-'Final Temp'!$I$13)*(1-EXP(-N423/'Final Temp'!$I$9))),M423)</f>
        <v>129.82208065969598</v>
      </c>
      <c r="P423" s="66">
        <f>IF(N423=0,O423,'Final Temp'!$I$13)</f>
        <v>75</v>
      </c>
      <c r="Q423" s="66">
        <f t="shared" si="28"/>
        <v>129.82208065969598</v>
      </c>
      <c r="R423" s="66">
        <f>'Final Temp'!$D$13+(('Final Temp'!$I$17-'Final Temp'!$D$13)*(1-EXP(-L423/'Final Temp'!$I$9)))</f>
        <v>134.66326186372368</v>
      </c>
      <c r="S423" s="66">
        <f>IF('Final Temp'!$D$17&gt;='Final Temp'!$I$13,Calcs!R423,"")</f>
        <v>134.66326186372368</v>
      </c>
    </row>
    <row r="424" spans="2:19" x14ac:dyDescent="0.25">
      <c r="B424" s="65">
        <f t="shared" si="29"/>
        <v>761.399999999996</v>
      </c>
      <c r="C424" s="66">
        <f>'Final Temp'!$D$13+(('Final Temp'!$D$17-'Final Temp'!$D$13)*(1-EXP(-B424/'Final Temp'!$D$9)))</f>
        <v>127.93667104468403</v>
      </c>
      <c r="D424" s="65">
        <f>IF(C424&gt;'Final Temp'!$I$13,D423+A$2,0)</f>
        <v>606.59999999999991</v>
      </c>
      <c r="E424" s="66">
        <f>IF(D424&gt;0,'Final Temp'!$I$13+(('Final Temp'!I$17-'Final Temp'!$I$13)*(1-EXP(-D424/'Final Temp'!I$9))),C424)</f>
        <v>139.03739557972222</v>
      </c>
      <c r="F424" s="66">
        <f>IF(D424=0,E424,'Final Temp'!$I$13)</f>
        <v>75</v>
      </c>
      <c r="G424" s="66">
        <f t="shared" si="30"/>
        <v>139.03739557972222</v>
      </c>
      <c r="H424" s="66">
        <f>'Final Temp'!D$13+(('Final Temp'!I$17-'Final Temp'!D$13)*(1-EXP(-B424/'Final Temp'!I$9)))</f>
        <v>139.49456195710212</v>
      </c>
      <c r="I424" s="66">
        <f>IF('Final Temp'!$D$17&gt;='Final Temp'!$I$13,Calcs!H424,"")</f>
        <v>139.49456195710212</v>
      </c>
      <c r="L424" s="65">
        <f t="shared" si="27"/>
        <v>423</v>
      </c>
      <c r="M424" s="66">
        <f>'Final Temp'!$D$13+(('Final Temp'!$D$17-'Final Temp'!$D$13)*(1-EXP(-L424/'Final Temp'!$D$9)))</f>
        <v>109.11810203119802</v>
      </c>
      <c r="N424" s="65">
        <f>IF(M424&gt;'Final Temp'!$I$13,N423+K$2,0)</f>
        <v>268</v>
      </c>
      <c r="O424" s="66">
        <f>IF(N424&gt;0,'Final Temp'!$I$13+(('Final Temp'!$I$17-'Final Temp'!$I$13)*(1-EXP(-N424/'Final Temp'!$I$9))),M424)</f>
        <v>129.8925158055732</v>
      </c>
      <c r="P424" s="66">
        <f>IF(N424=0,O424,'Final Temp'!$I$13)</f>
        <v>75</v>
      </c>
      <c r="Q424" s="66">
        <f t="shared" si="28"/>
        <v>129.8925158055732</v>
      </c>
      <c r="R424" s="66">
        <f>'Final Temp'!$D$13+(('Final Temp'!$I$17-'Final Temp'!$D$13)*(1-EXP(-L424/'Final Temp'!$I$9)))</f>
        <v>134.70019415966442</v>
      </c>
      <c r="S424" s="66">
        <f>IF('Final Temp'!$D$17&gt;='Final Temp'!$I$13,Calcs!R424,"")</f>
        <v>134.70019415966442</v>
      </c>
    </row>
    <row r="425" spans="2:19" x14ac:dyDescent="0.25">
      <c r="B425" s="65">
        <f t="shared" si="29"/>
        <v>763.19999999999595</v>
      </c>
      <c r="C425" s="66">
        <f>'Final Temp'!$D$13+(('Final Temp'!$D$17-'Final Temp'!$D$13)*(1-EXP(-B425/'Final Temp'!$D$9)))</f>
        <v>127.99683714885418</v>
      </c>
      <c r="D425" s="65">
        <f>IF(C425&gt;'Final Temp'!$I$13,D424+A$2,0)</f>
        <v>608.39999999999986</v>
      </c>
      <c r="E425" s="66">
        <f>IF(D425&gt;0,'Final Temp'!$I$13+(('Final Temp'!I$17-'Final Temp'!$I$13)*(1-EXP(-D425/'Final Temp'!I$9))),C425)</f>
        <v>139.04935324387637</v>
      </c>
      <c r="F425" s="66">
        <f>IF(D425=0,E425,'Final Temp'!$I$13)</f>
        <v>75</v>
      </c>
      <c r="G425" s="66">
        <f t="shared" si="30"/>
        <v>139.04935324387637</v>
      </c>
      <c r="H425" s="66">
        <f>'Final Temp'!D$13+(('Final Temp'!I$17-'Final Temp'!D$13)*(1-EXP(-B425/'Final Temp'!I$9)))</f>
        <v>139.50084060930897</v>
      </c>
      <c r="I425" s="66">
        <f>IF('Final Temp'!$D$17&gt;='Final Temp'!$I$13,Calcs!H425,"")</f>
        <v>139.50084060930897</v>
      </c>
      <c r="L425" s="65">
        <f t="shared" si="27"/>
        <v>424</v>
      </c>
      <c r="M425" s="66">
        <f>'Final Temp'!$D$13+(('Final Temp'!$D$17-'Final Temp'!$D$13)*(1-EXP(-L425/'Final Temp'!$D$9)))</f>
        <v>109.20376604822762</v>
      </c>
      <c r="N425" s="65">
        <f>IF(M425&gt;'Final Temp'!$I$13,N424+K$2,0)</f>
        <v>269</v>
      </c>
      <c r="O425" s="66">
        <f>IF(N425&gt;0,'Final Temp'!$I$13+(('Final Temp'!$I$17-'Final Temp'!$I$13)*(1-EXP(-N425/'Final Temp'!$I$9))),M425)</f>
        <v>129.96246351294664</v>
      </c>
      <c r="P425" s="66">
        <f>IF(N425=0,O425,'Final Temp'!$I$13)</f>
        <v>75</v>
      </c>
      <c r="Q425" s="66">
        <f t="shared" si="28"/>
        <v>129.96246351294664</v>
      </c>
      <c r="R425" s="66">
        <f>'Final Temp'!$D$13+(('Final Temp'!$I$17-'Final Temp'!$D$13)*(1-EXP(-L425/'Final Temp'!$I$9)))</f>
        <v>134.73687086980561</v>
      </c>
      <c r="S425" s="66">
        <f>IF('Final Temp'!$D$17&gt;='Final Temp'!$I$13,Calcs!R425,"")</f>
        <v>134.73687086980561</v>
      </c>
    </row>
    <row r="426" spans="2:19" x14ac:dyDescent="0.25">
      <c r="B426" s="65">
        <f t="shared" si="29"/>
        <v>764.99999999999591</v>
      </c>
      <c r="C426" s="66">
        <f>'Final Temp'!$D$13+(('Final Temp'!$D$17-'Final Temp'!$D$13)*(1-EXP(-B426/'Final Temp'!$D$9)))</f>
        <v>128.05670317332789</v>
      </c>
      <c r="D426" s="65">
        <f>IF(C426&gt;'Final Temp'!$I$13,D425+A$2,0)</f>
        <v>610.19999999999982</v>
      </c>
      <c r="E426" s="66">
        <f>IF(D426&gt;0,'Final Temp'!$I$13+(('Final Temp'!I$17-'Final Temp'!$I$13)*(1-EXP(-D426/'Final Temp'!I$9))),C426)</f>
        <v>139.06116236754079</v>
      </c>
      <c r="F426" s="66">
        <f>IF(D426=0,E426,'Final Temp'!$I$13)</f>
        <v>75</v>
      </c>
      <c r="G426" s="66">
        <f t="shared" si="30"/>
        <v>139.06116236754079</v>
      </c>
      <c r="H426" s="66">
        <f>'Final Temp'!D$13+(('Final Temp'!I$17-'Final Temp'!D$13)*(1-EXP(-B426/'Final Temp'!I$9)))</f>
        <v>139.50704126684548</v>
      </c>
      <c r="I426" s="66">
        <f>IF('Final Temp'!$D$17&gt;='Final Temp'!$I$13,Calcs!H426,"")</f>
        <v>139.50704126684548</v>
      </c>
      <c r="L426" s="65">
        <f t="shared" si="27"/>
        <v>425</v>
      </c>
      <c r="M426" s="66">
        <f>'Final Temp'!$D$13+(('Final Temp'!$D$17-'Final Temp'!$D$13)*(1-EXP(-L426/'Final Temp'!$D$9)))</f>
        <v>109.28919243984245</v>
      </c>
      <c r="N426" s="65">
        <f>IF(M426&gt;'Final Temp'!$I$13,N425+K$2,0)</f>
        <v>270</v>
      </c>
      <c r="O426" s="66">
        <f>IF(N426&gt;0,'Final Temp'!$I$13+(('Final Temp'!$I$17-'Final Temp'!$I$13)*(1-EXP(-N426/'Final Temp'!$I$9))),M426)</f>
        <v>130.03192715507964</v>
      </c>
      <c r="P426" s="66">
        <f>IF(N426=0,O426,'Final Temp'!$I$13)</f>
        <v>75</v>
      </c>
      <c r="Q426" s="66">
        <f t="shared" si="28"/>
        <v>130.03192715507964</v>
      </c>
      <c r="R426" s="66">
        <f>'Final Temp'!$D$13+(('Final Temp'!$I$17-'Final Temp'!$D$13)*(1-EXP(-L426/'Final Temp'!$I$9)))</f>
        <v>134.7732937629001</v>
      </c>
      <c r="S426" s="66">
        <f>IF('Final Temp'!$D$17&gt;='Final Temp'!$I$13,Calcs!R426,"")</f>
        <v>134.7732937629001</v>
      </c>
    </row>
    <row r="427" spans="2:19" x14ac:dyDescent="0.25">
      <c r="B427" s="65">
        <f t="shared" si="29"/>
        <v>766.79999999999586</v>
      </c>
      <c r="C427" s="66">
        <f>'Final Temp'!$D$13+(('Final Temp'!$D$17-'Final Temp'!$D$13)*(1-EXP(-B427/'Final Temp'!$D$9)))</f>
        <v>128.11627061475889</v>
      </c>
      <c r="D427" s="65">
        <f>IF(C427&gt;'Final Temp'!$I$13,D426+A$2,0)</f>
        <v>611.99999999999977</v>
      </c>
      <c r="E427" s="66">
        <f>IF(D427&gt;0,'Final Temp'!$I$13+(('Final Temp'!I$17-'Final Temp'!$I$13)*(1-EXP(-D427/'Final Temp'!I$9))),C427)</f>
        <v>139.07282479591504</v>
      </c>
      <c r="F427" s="66">
        <f>IF(D427=0,E427,'Final Temp'!$I$13)</f>
        <v>75</v>
      </c>
      <c r="G427" s="66">
        <f t="shared" si="30"/>
        <v>139.07282479591504</v>
      </c>
      <c r="H427" s="66">
        <f>'Final Temp'!D$13+(('Final Temp'!I$17-'Final Temp'!D$13)*(1-EXP(-B427/'Final Temp'!I$9)))</f>
        <v>139.51316489857703</v>
      </c>
      <c r="I427" s="66">
        <f>IF('Final Temp'!$D$17&gt;='Final Temp'!$I$13,Calcs!H427,"")</f>
        <v>139.51316489857703</v>
      </c>
      <c r="L427" s="65">
        <f t="shared" si="27"/>
        <v>426</v>
      </c>
      <c r="M427" s="66">
        <f>'Final Temp'!$D$13+(('Final Temp'!$D$17-'Final Temp'!$D$13)*(1-EXP(-L427/'Final Temp'!$D$9)))</f>
        <v>109.37438186519719</v>
      </c>
      <c r="N427" s="65">
        <f>IF(M427&gt;'Final Temp'!$I$13,N426+K$2,0)</f>
        <v>271</v>
      </c>
      <c r="O427" s="66">
        <f>IF(N427&gt;0,'Final Temp'!$I$13+(('Final Temp'!$I$17-'Final Temp'!$I$13)*(1-EXP(-N427/'Final Temp'!$I$9))),M427)</f>
        <v>130.10091008189124</v>
      </c>
      <c r="P427" s="66">
        <f>IF(N427=0,O427,'Final Temp'!$I$13)</f>
        <v>75</v>
      </c>
      <c r="Q427" s="66">
        <f t="shared" si="28"/>
        <v>130.10091008189124</v>
      </c>
      <c r="R427" s="66">
        <f>'Final Temp'!$D$13+(('Final Temp'!$I$17-'Final Temp'!$D$13)*(1-EXP(-L427/'Final Temp'!$I$9)))</f>
        <v>134.8094645954601</v>
      </c>
      <c r="S427" s="66">
        <f>IF('Final Temp'!$D$17&gt;='Final Temp'!$I$13,Calcs!R427,"")</f>
        <v>134.8094645954601</v>
      </c>
    </row>
    <row r="428" spans="2:19" x14ac:dyDescent="0.25">
      <c r="B428" s="65">
        <f t="shared" si="29"/>
        <v>768.59999999999582</v>
      </c>
      <c r="C428" s="66">
        <f>'Final Temp'!$D$13+(('Final Temp'!$D$17-'Final Temp'!$D$13)*(1-EXP(-B428/'Final Temp'!$D$9)))</f>
        <v>128.1755409623363</v>
      </c>
      <c r="D428" s="65">
        <f>IF(C428&gt;'Final Temp'!$I$13,D427+A$2,0)</f>
        <v>613.79999999999973</v>
      </c>
      <c r="E428" s="66">
        <f>IF(D428&gt;0,'Final Temp'!$I$13+(('Final Temp'!I$17-'Final Temp'!$I$13)*(1-EXP(-D428/'Final Temp'!I$9))),C428)</f>
        <v>139.08434235127731</v>
      </c>
      <c r="F428" s="66">
        <f>IF(D428=0,E428,'Final Temp'!$I$13)</f>
        <v>75</v>
      </c>
      <c r="G428" s="66">
        <f t="shared" si="30"/>
        <v>139.08434235127731</v>
      </c>
      <c r="H428" s="66">
        <f>'Final Temp'!D$13+(('Final Temp'!I$17-'Final Temp'!D$13)*(1-EXP(-B428/'Final Temp'!I$9)))</f>
        <v>139.51921246133347</v>
      </c>
      <c r="I428" s="66">
        <f>IF('Final Temp'!$D$17&gt;='Final Temp'!$I$13,Calcs!H428,"")</f>
        <v>139.51921246133347</v>
      </c>
      <c r="L428" s="65">
        <f t="shared" si="27"/>
        <v>427</v>
      </c>
      <c r="M428" s="66">
        <f>'Final Temp'!$D$13+(('Final Temp'!$D$17-'Final Temp'!$D$13)*(1-EXP(-L428/'Final Temp'!$D$9)))</f>
        <v>109.4593349816181</v>
      </c>
      <c r="N428" s="65">
        <f>IF(M428&gt;'Final Temp'!$I$13,N427+K$2,0)</f>
        <v>272</v>
      </c>
      <c r="O428" s="66">
        <f>IF(N428&gt;0,'Final Temp'!$I$13+(('Final Temp'!$I$17-'Final Temp'!$I$13)*(1-EXP(-N428/'Final Temp'!$I$9))),M428)</f>
        <v>130.16941562011777</v>
      </c>
      <c r="P428" s="66">
        <f>IF(N428=0,O428,'Final Temp'!$I$13)</f>
        <v>75</v>
      </c>
      <c r="Q428" s="66">
        <f t="shared" si="28"/>
        <v>130.16941562011777</v>
      </c>
      <c r="R428" s="66">
        <f>'Final Temp'!$D$13+(('Final Temp'!$I$17-'Final Temp'!$D$13)*(1-EXP(-L428/'Final Temp'!$I$9)))</f>
        <v>134.84538511184223</v>
      </c>
      <c r="S428" s="66">
        <f>IF('Final Temp'!$D$17&gt;='Final Temp'!$I$13,Calcs!R428,"")</f>
        <v>134.84538511184223</v>
      </c>
    </row>
    <row r="429" spans="2:19" x14ac:dyDescent="0.25">
      <c r="B429" s="65">
        <f t="shared" si="29"/>
        <v>770.39999999999577</v>
      </c>
      <c r="C429" s="66">
        <f>'Final Temp'!$D$13+(('Final Temp'!$D$17-'Final Temp'!$D$13)*(1-EXP(-B429/'Final Temp'!$D$9)))</f>
        <v>128.23451569782196</v>
      </c>
      <c r="D429" s="65">
        <f>IF(C429&gt;'Final Temp'!$I$13,D428+A$2,0)</f>
        <v>615.59999999999968</v>
      </c>
      <c r="E429" s="66">
        <f>IF(D429&gt;0,'Final Temp'!$I$13+(('Final Temp'!I$17-'Final Temp'!$I$13)*(1-EXP(-D429/'Final Temp'!I$9))),C429)</f>
        <v>139.09571683326905</v>
      </c>
      <c r="F429" s="66">
        <f>IF(D429=0,E429,'Final Temp'!$I$13)</f>
        <v>75</v>
      </c>
      <c r="G429" s="66">
        <f t="shared" si="30"/>
        <v>139.09571683326905</v>
      </c>
      <c r="H429" s="66">
        <f>'Final Temp'!D$13+(('Final Temp'!I$17-'Final Temp'!D$13)*(1-EXP(-B429/'Final Temp'!I$9)))</f>
        <v>139.52518490005883</v>
      </c>
      <c r="I429" s="66">
        <f>IF('Final Temp'!$D$17&gt;='Final Temp'!$I$13,Calcs!H429,"")</f>
        <v>139.52518490005883</v>
      </c>
      <c r="L429" s="65">
        <f t="shared" si="27"/>
        <v>428</v>
      </c>
      <c r="M429" s="66">
        <f>'Final Temp'!$D$13+(('Final Temp'!$D$17-'Final Temp'!$D$13)*(1-EXP(-L429/'Final Temp'!$D$9)))</f>
        <v>109.544052444608</v>
      </c>
      <c r="N429" s="65">
        <f>IF(M429&gt;'Final Temp'!$I$13,N428+K$2,0)</f>
        <v>273</v>
      </c>
      <c r="O429" s="66">
        <f>IF(N429&gt;0,'Final Temp'!$I$13+(('Final Temp'!$I$17-'Final Temp'!$I$13)*(1-EXP(-N429/'Final Temp'!$I$9))),M429)</f>
        <v>130.23744707347322</v>
      </c>
      <c r="P429" s="66">
        <f>IF(N429=0,O429,'Final Temp'!$I$13)</f>
        <v>75</v>
      </c>
      <c r="Q429" s="66">
        <f t="shared" si="28"/>
        <v>130.23744707347322</v>
      </c>
      <c r="R429" s="66">
        <f>'Final Temp'!$D$13+(('Final Temp'!$I$17-'Final Temp'!$D$13)*(1-EXP(-L429/'Final Temp'!$I$9)))</f>
        <v>134.8810570443315</v>
      </c>
      <c r="S429" s="66">
        <f>IF('Final Temp'!$D$17&gt;='Final Temp'!$I$13,Calcs!R429,"")</f>
        <v>134.8810570443315</v>
      </c>
    </row>
    <row r="430" spans="2:19" x14ac:dyDescent="0.25">
      <c r="B430" s="65">
        <f t="shared" si="29"/>
        <v>772.19999999999573</v>
      </c>
      <c r="C430" s="66">
        <f>'Final Temp'!$D$13+(('Final Temp'!$D$17-'Final Temp'!$D$13)*(1-EXP(-B430/'Final Temp'!$D$9)))</f>
        <v>128.29319629558722</v>
      </c>
      <c r="D430" s="65">
        <f>IF(C430&gt;'Final Temp'!$I$13,D429+A$2,0)</f>
        <v>617.39999999999964</v>
      </c>
      <c r="E430" s="66">
        <f>IF(D430&gt;0,'Final Temp'!$I$13+(('Final Temp'!I$17-'Final Temp'!$I$13)*(1-EXP(-D430/'Final Temp'!I$9))),C430)</f>
        <v>139.10695001917622</v>
      </c>
      <c r="F430" s="66">
        <f>IF(D430=0,E430,'Final Temp'!$I$13)</f>
        <v>75</v>
      </c>
      <c r="G430" s="66">
        <f t="shared" si="30"/>
        <v>139.10695001917622</v>
      </c>
      <c r="H430" s="66">
        <f>'Final Temp'!D$13+(('Final Temp'!I$17-'Final Temp'!D$13)*(1-EXP(-B430/'Final Temp'!I$9)))</f>
        <v>139.53108314795884</v>
      </c>
      <c r="I430" s="66">
        <f>IF('Final Temp'!$D$17&gt;='Final Temp'!$I$13,Calcs!H430,"")</f>
        <v>139.53108314795884</v>
      </c>
      <c r="L430" s="65">
        <f t="shared" si="27"/>
        <v>429</v>
      </c>
      <c r="M430" s="66">
        <f>'Final Temp'!$D$13+(('Final Temp'!$D$17-'Final Temp'!$D$13)*(1-EXP(-L430/'Final Temp'!$D$9)))</f>
        <v>109.62853490785146</v>
      </c>
      <c r="N430" s="65">
        <f>IF(M430&gt;'Final Temp'!$I$13,N429+K$2,0)</f>
        <v>274</v>
      </c>
      <c r="O430" s="66">
        <f>IF(N430&gt;0,'Final Temp'!$I$13+(('Final Temp'!$I$17-'Final Temp'!$I$13)*(1-EXP(-N430/'Final Temp'!$I$9))),M430)</f>
        <v>130.30500772280857</v>
      </c>
      <c r="P430" s="66">
        <f>IF(N430=0,O430,'Final Temp'!$I$13)</f>
        <v>75</v>
      </c>
      <c r="Q430" s="66">
        <f t="shared" si="28"/>
        <v>130.30500772280857</v>
      </c>
      <c r="R430" s="66">
        <f>'Final Temp'!$D$13+(('Final Temp'!$I$17-'Final Temp'!$D$13)*(1-EXP(-L430/'Final Temp'!$I$9)))</f>
        <v>134.91648211322467</v>
      </c>
      <c r="S430" s="66">
        <f>IF('Final Temp'!$D$17&gt;='Final Temp'!$I$13,Calcs!R430,"")</f>
        <v>134.91648211322467</v>
      </c>
    </row>
    <row r="431" spans="2:19" x14ac:dyDescent="0.25">
      <c r="B431" s="65">
        <f t="shared" si="29"/>
        <v>773.99999999999568</v>
      </c>
      <c r="C431" s="66">
        <f>'Final Temp'!$D$13+(('Final Temp'!$D$17-'Final Temp'!$D$13)*(1-EXP(-B431/'Final Temp'!$D$9)))</f>
        <v>128.35158422265016</v>
      </c>
      <c r="D431" s="65">
        <f>IF(C431&gt;'Final Temp'!$I$13,D430+A$2,0)</f>
        <v>619.19999999999959</v>
      </c>
      <c r="E431" s="66">
        <f>IF(D431&gt;0,'Final Temp'!$I$13+(('Final Temp'!I$17-'Final Temp'!$I$13)*(1-EXP(-D431/'Final Temp'!I$9))),C431)</f>
        <v>139.11804366420694</v>
      </c>
      <c r="F431" s="66">
        <f>IF(D431=0,E431,'Final Temp'!$I$13)</f>
        <v>75</v>
      </c>
      <c r="G431" s="66">
        <f t="shared" si="30"/>
        <v>139.11804366420694</v>
      </c>
      <c r="H431" s="66">
        <f>'Final Temp'!D$13+(('Final Temp'!I$17-'Final Temp'!D$13)*(1-EXP(-B431/'Final Temp'!I$9)))</f>
        <v>139.53690812664667</v>
      </c>
      <c r="I431" s="66">
        <f>IF('Final Temp'!$D$17&gt;='Final Temp'!$I$13,Calcs!H431,"")</f>
        <v>139.53690812664667</v>
      </c>
      <c r="L431" s="65">
        <f t="shared" si="27"/>
        <v>430</v>
      </c>
      <c r="M431" s="66">
        <f>'Final Temp'!$D$13+(('Final Temp'!$D$17-'Final Temp'!$D$13)*(1-EXP(-L431/'Final Temp'!$D$9)))</f>
        <v>109.71278302321974</v>
      </c>
      <c r="N431" s="65">
        <f>IF(M431&gt;'Final Temp'!$I$13,N430+K$2,0)</f>
        <v>275</v>
      </c>
      <c r="O431" s="66">
        <f>IF(N431&gt;0,'Final Temp'!$I$13+(('Final Temp'!$I$17-'Final Temp'!$I$13)*(1-EXP(-N431/'Final Temp'!$I$9))),M431)</f>
        <v>130.37210082627013</v>
      </c>
      <c r="P431" s="66">
        <f>IF(N431=0,O431,'Final Temp'!$I$13)</f>
        <v>75</v>
      </c>
      <c r="Q431" s="66">
        <f t="shared" si="28"/>
        <v>130.37210082627013</v>
      </c>
      <c r="R431" s="66">
        <f>'Final Temp'!$D$13+(('Final Temp'!$I$17-'Final Temp'!$D$13)*(1-EXP(-L431/'Final Temp'!$I$9)))</f>
        <v>134.9516620269136</v>
      </c>
      <c r="S431" s="66">
        <f>IF('Final Temp'!$D$17&gt;='Final Temp'!$I$13,Calcs!R431,"")</f>
        <v>134.9516620269136</v>
      </c>
    </row>
    <row r="432" spans="2:19" x14ac:dyDescent="0.25">
      <c r="B432" s="65">
        <f t="shared" si="29"/>
        <v>775.79999999999563</v>
      </c>
      <c r="C432" s="66">
        <f>'Final Temp'!$D$13+(('Final Temp'!$D$17-'Final Temp'!$D$13)*(1-EXP(-B432/'Final Temp'!$D$9)))</f>
        <v>128.40968093871197</v>
      </c>
      <c r="D432" s="65">
        <f>IF(C432&gt;'Final Temp'!$I$13,D431+A$2,0)</f>
        <v>620.99999999999955</v>
      </c>
      <c r="E432" s="66">
        <f>IF(D432&gt;0,'Final Temp'!$I$13+(('Final Temp'!I$17-'Final Temp'!$I$13)*(1-EXP(-D432/'Final Temp'!I$9))),C432)</f>
        <v>139.12899950176586</v>
      </c>
      <c r="F432" s="66">
        <f>IF(D432=0,E432,'Final Temp'!$I$13)</f>
        <v>75</v>
      </c>
      <c r="G432" s="66">
        <f t="shared" si="30"/>
        <v>139.12899950176586</v>
      </c>
      <c r="H432" s="66">
        <f>'Final Temp'!D$13+(('Final Temp'!I$17-'Final Temp'!D$13)*(1-EXP(-B432/'Final Temp'!I$9)))</f>
        <v>139.54266074628711</v>
      </c>
      <c r="I432" s="66">
        <f>IF('Final Temp'!$D$17&gt;='Final Temp'!$I$13,Calcs!H432,"")</f>
        <v>139.54266074628711</v>
      </c>
      <c r="L432" s="65">
        <f t="shared" si="27"/>
        <v>431</v>
      </c>
      <c r="M432" s="66">
        <f>'Final Temp'!$D$13+(('Final Temp'!$D$17-'Final Temp'!$D$13)*(1-EXP(-L432/'Final Temp'!$D$9)))</f>
        <v>109.79679744077593</v>
      </c>
      <c r="N432" s="65">
        <f>IF(M432&gt;'Final Temp'!$I$13,N431+K$2,0)</f>
        <v>276</v>
      </c>
      <c r="O432" s="66">
        <f>IF(N432&gt;0,'Final Temp'!$I$13+(('Final Temp'!$I$17-'Final Temp'!$I$13)*(1-EXP(-N432/'Final Temp'!$I$9))),M432)</f>
        <v>130.43872961945652</v>
      </c>
      <c r="P432" s="66">
        <f>IF(N432=0,O432,'Final Temp'!$I$13)</f>
        <v>75</v>
      </c>
      <c r="Q432" s="66">
        <f t="shared" si="28"/>
        <v>130.43872961945652</v>
      </c>
      <c r="R432" s="66">
        <f>'Final Temp'!$D$13+(('Final Temp'!$I$17-'Final Temp'!$D$13)*(1-EXP(-L432/'Final Temp'!$I$9)))</f>
        <v>134.98659848196718</v>
      </c>
      <c r="S432" s="66">
        <f>IF('Final Temp'!$D$17&gt;='Final Temp'!$I$13,Calcs!R432,"")</f>
        <v>134.98659848196718</v>
      </c>
    </row>
    <row r="433" spans="2:19" x14ac:dyDescent="0.25">
      <c r="B433" s="65">
        <f t="shared" si="29"/>
        <v>777.59999999999559</v>
      </c>
      <c r="C433" s="66">
        <f>'Final Temp'!$D$13+(('Final Temp'!$D$17-'Final Temp'!$D$13)*(1-EXP(-B433/'Final Temp'!$D$9)))</f>
        <v>128.4674878961936</v>
      </c>
      <c r="D433" s="65">
        <f>IF(C433&gt;'Final Temp'!$I$13,D432+A$2,0)</f>
        <v>622.7999999999995</v>
      </c>
      <c r="E433" s="66">
        <f>IF(D433&gt;0,'Final Temp'!$I$13+(('Final Temp'!I$17-'Final Temp'!$I$13)*(1-EXP(-D433/'Final Temp'!I$9))),C433)</f>
        <v>139.13981924372484</v>
      </c>
      <c r="F433" s="66">
        <f>IF(D433=0,E433,'Final Temp'!$I$13)</f>
        <v>75</v>
      </c>
      <c r="G433" s="66">
        <f t="shared" si="30"/>
        <v>139.13981924372484</v>
      </c>
      <c r="H433" s="66">
        <f>'Final Temp'!D$13+(('Final Temp'!I$17-'Final Temp'!D$13)*(1-EXP(-B433/'Final Temp'!I$9)))</f>
        <v>139.54834190573871</v>
      </c>
      <c r="I433" s="66">
        <f>IF('Final Temp'!$D$17&gt;='Final Temp'!$I$13,Calcs!H433,"")</f>
        <v>139.54834190573871</v>
      </c>
      <c r="L433" s="65">
        <f t="shared" si="27"/>
        <v>432</v>
      </c>
      <c r="M433" s="66">
        <f>'Final Temp'!$D$13+(('Final Temp'!$D$17-'Final Temp'!$D$13)*(1-EXP(-L433/'Final Temp'!$D$9)))</f>
        <v>109.88057880877977</v>
      </c>
      <c r="N433" s="65">
        <f>IF(M433&gt;'Final Temp'!$I$13,N432+K$2,0)</f>
        <v>277</v>
      </c>
      <c r="O433" s="66">
        <f>IF(N433&gt;0,'Final Temp'!$I$13+(('Final Temp'!$I$17-'Final Temp'!$I$13)*(1-EXP(-N433/'Final Temp'!$I$9))),M433)</f>
        <v>130.50489731557474</v>
      </c>
      <c r="P433" s="66">
        <f>IF(N433=0,O433,'Final Temp'!$I$13)</f>
        <v>75</v>
      </c>
      <c r="Q433" s="66">
        <f t="shared" si="28"/>
        <v>130.50489731557474</v>
      </c>
      <c r="R433" s="66">
        <f>'Final Temp'!$D$13+(('Final Temp'!$I$17-'Final Temp'!$D$13)*(1-EXP(-L433/'Final Temp'!$I$9)))</f>
        <v>135.02129316321361</v>
      </c>
      <c r="S433" s="66">
        <f>IF('Final Temp'!$D$17&gt;='Final Temp'!$I$13,Calcs!R433,"")</f>
        <v>135.02129316321361</v>
      </c>
    </row>
    <row r="434" spans="2:19" x14ac:dyDescent="0.25">
      <c r="B434" s="65">
        <f t="shared" si="29"/>
        <v>779.39999999999554</v>
      </c>
      <c r="C434" s="66">
        <f>'Final Temp'!$D$13+(('Final Temp'!$D$17-'Final Temp'!$D$13)*(1-EXP(-B434/'Final Temp'!$D$9)))</f>
        <v>128.52500654027199</v>
      </c>
      <c r="D434" s="65">
        <f>IF(C434&gt;'Final Temp'!$I$13,D433+A$2,0)</f>
        <v>624.59999999999945</v>
      </c>
      <c r="E434" s="66">
        <f>IF(D434&gt;0,'Final Temp'!$I$13+(('Final Temp'!I$17-'Final Temp'!$I$13)*(1-EXP(-D434/'Final Temp'!I$9))),C434)</f>
        <v>139.15050458069061</v>
      </c>
      <c r="F434" s="66">
        <f>IF(D434=0,E434,'Final Temp'!$I$13)</f>
        <v>75</v>
      </c>
      <c r="G434" s="66">
        <f t="shared" si="30"/>
        <v>139.15050458069061</v>
      </c>
      <c r="H434" s="66">
        <f>'Final Temp'!D$13+(('Final Temp'!I$17-'Final Temp'!D$13)*(1-EXP(-B434/'Final Temp'!I$9)))</f>
        <v>139.55395249269418</v>
      </c>
      <c r="I434" s="66">
        <f>IF('Final Temp'!$D$17&gt;='Final Temp'!$I$13,Calcs!H434,"")</f>
        <v>139.55395249269418</v>
      </c>
      <c r="L434" s="65">
        <f t="shared" si="27"/>
        <v>433</v>
      </c>
      <c r="M434" s="66">
        <f>'Final Temp'!$D$13+(('Final Temp'!$D$17-'Final Temp'!$D$13)*(1-EXP(-L434/'Final Temp'!$D$9)))</f>
        <v>109.96412777369292</v>
      </c>
      <c r="N434" s="65">
        <f>IF(M434&gt;'Final Temp'!$I$13,N433+K$2,0)</f>
        <v>278</v>
      </c>
      <c r="O434" s="66">
        <f>IF(N434&gt;0,'Final Temp'!$I$13+(('Final Temp'!$I$17-'Final Temp'!$I$13)*(1-EXP(-N434/'Final Temp'!$I$9))),M434)</f>
        <v>130.5706071055952</v>
      </c>
      <c r="P434" s="66">
        <f>IF(N434=0,O434,'Final Temp'!$I$13)</f>
        <v>75</v>
      </c>
      <c r="Q434" s="66">
        <f t="shared" si="28"/>
        <v>130.5706071055952</v>
      </c>
      <c r="R434" s="66">
        <f>'Final Temp'!$D$13+(('Final Temp'!$I$17-'Final Temp'!$D$13)*(1-EXP(-L434/'Final Temp'!$I$9)))</f>
        <v>135.05574774382129</v>
      </c>
      <c r="S434" s="66">
        <f>IF('Final Temp'!$D$17&gt;='Final Temp'!$I$13,Calcs!R434,"")</f>
        <v>135.05574774382129</v>
      </c>
    </row>
    <row r="435" spans="2:19" x14ac:dyDescent="0.25">
      <c r="B435" s="65">
        <f t="shared" si="29"/>
        <v>781.1999999999955</v>
      </c>
      <c r="C435" s="66">
        <f>'Final Temp'!$D$13+(('Final Temp'!$D$17-'Final Temp'!$D$13)*(1-EXP(-B435/'Final Temp'!$D$9)))</f>
        <v>128.5822383089162</v>
      </c>
      <c r="D435" s="65">
        <f>IF(C435&gt;'Final Temp'!$I$13,D434+A$2,0)</f>
        <v>626.39999999999941</v>
      </c>
      <c r="E435" s="66">
        <f>IF(D435&gt;0,'Final Temp'!$I$13+(('Final Temp'!I$17-'Final Temp'!$I$13)*(1-EXP(-D435/'Final Temp'!I$9))),C435)</f>
        <v>139.16105718226879</v>
      </c>
      <c r="F435" s="66">
        <f>IF(D435=0,E435,'Final Temp'!$I$13)</f>
        <v>75</v>
      </c>
      <c r="G435" s="66">
        <f t="shared" si="30"/>
        <v>139.16105718226879</v>
      </c>
      <c r="H435" s="66">
        <f>'Final Temp'!D$13+(('Final Temp'!I$17-'Final Temp'!D$13)*(1-EXP(-B435/'Final Temp'!I$9)))</f>
        <v>139.55949338381913</v>
      </c>
      <c r="I435" s="66">
        <f>IF('Final Temp'!$D$17&gt;='Final Temp'!$I$13,Calcs!H435,"")</f>
        <v>139.55949338381913</v>
      </c>
      <c r="L435" s="65">
        <f t="shared" si="27"/>
        <v>434</v>
      </c>
      <c r="M435" s="66">
        <f>'Final Temp'!$D$13+(('Final Temp'!$D$17-'Final Temp'!$D$13)*(1-EXP(-L435/'Final Temp'!$D$9)))</f>
        <v>110.04744498018368</v>
      </c>
      <c r="N435" s="65">
        <f>IF(M435&gt;'Final Temp'!$I$13,N434+K$2,0)</f>
        <v>279</v>
      </c>
      <c r="O435" s="66">
        <f>IF(N435&gt;0,'Final Temp'!$I$13+(('Final Temp'!$I$17-'Final Temp'!$I$13)*(1-EXP(-N435/'Final Temp'!$I$9))),M435)</f>
        <v>130.63586215840553</v>
      </c>
      <c r="P435" s="66">
        <f>IF(N435=0,O435,'Final Temp'!$I$13)</f>
        <v>75</v>
      </c>
      <c r="Q435" s="66">
        <f t="shared" si="28"/>
        <v>130.63586215840553</v>
      </c>
      <c r="R435" s="66">
        <f>'Final Temp'!$D$13+(('Final Temp'!$I$17-'Final Temp'!$D$13)*(1-EXP(-L435/'Final Temp'!$I$9)))</f>
        <v>135.08996388537969</v>
      </c>
      <c r="S435" s="66">
        <f>IF('Final Temp'!$D$17&gt;='Final Temp'!$I$13,Calcs!R435,"")</f>
        <v>135.08996388537969</v>
      </c>
    </row>
    <row r="436" spans="2:19" x14ac:dyDescent="0.25">
      <c r="B436" s="65">
        <f t="shared" si="29"/>
        <v>782.99999999999545</v>
      </c>
      <c r="C436" s="66">
        <f>'Final Temp'!$D$13+(('Final Temp'!$D$17-'Final Temp'!$D$13)*(1-EXP(-B436/'Final Temp'!$D$9)))</f>
        <v>128.6391846329235</v>
      </c>
      <c r="D436" s="65">
        <f>IF(C436&gt;'Final Temp'!$I$13,D435+A$2,0)</f>
        <v>628.19999999999936</v>
      </c>
      <c r="E436" s="66">
        <f>IF(D436&gt;0,'Final Temp'!$I$13+(('Final Temp'!I$17-'Final Temp'!$I$13)*(1-EXP(-D436/'Final Temp'!I$9))),C436)</f>
        <v>139.17147869732489</v>
      </c>
      <c r="F436" s="66">
        <f>IF(D436=0,E436,'Final Temp'!$I$13)</f>
        <v>75</v>
      </c>
      <c r="G436" s="66">
        <f t="shared" si="30"/>
        <v>139.17147869732489</v>
      </c>
      <c r="H436" s="66">
        <f>'Final Temp'!D$13+(('Final Temp'!I$17-'Final Temp'!D$13)*(1-EXP(-B436/'Final Temp'!I$9)))</f>
        <v>139.56496544488911</v>
      </c>
      <c r="I436" s="66">
        <f>IF('Final Temp'!$D$17&gt;='Final Temp'!$I$13,Calcs!H436,"")</f>
        <v>139.56496544488911</v>
      </c>
      <c r="L436" s="65">
        <f t="shared" si="27"/>
        <v>435</v>
      </c>
      <c r="M436" s="66">
        <f>'Final Temp'!$D$13+(('Final Temp'!$D$17-'Final Temp'!$D$13)*(1-EXP(-L436/'Final Temp'!$D$9)))</f>
        <v>110.13053107113217</v>
      </c>
      <c r="N436" s="65">
        <f>IF(M436&gt;'Final Temp'!$I$13,N435+K$2,0)</f>
        <v>280</v>
      </c>
      <c r="O436" s="66">
        <f>IF(N436&gt;0,'Final Temp'!$I$13+(('Final Temp'!$I$17-'Final Temp'!$I$13)*(1-EXP(-N436/'Final Temp'!$I$9))),M436)</f>
        <v>130.70066562096346</v>
      </c>
      <c r="P436" s="66">
        <f>IF(N436=0,O436,'Final Temp'!$I$13)</f>
        <v>75</v>
      </c>
      <c r="Q436" s="66">
        <f t="shared" si="28"/>
        <v>130.70066562096346</v>
      </c>
      <c r="R436" s="66">
        <f>'Final Temp'!$D$13+(('Final Temp'!$I$17-'Final Temp'!$D$13)*(1-EXP(-L436/'Final Temp'!$I$9)))</f>
        <v>135.12394323797938</v>
      </c>
      <c r="S436" s="66">
        <f>IF('Final Temp'!$D$17&gt;='Final Temp'!$I$13,Calcs!R436,"")</f>
        <v>135.12394323797938</v>
      </c>
    </row>
    <row r="437" spans="2:19" x14ac:dyDescent="0.25">
      <c r="B437" s="65">
        <f t="shared" si="29"/>
        <v>784.79999999999541</v>
      </c>
      <c r="C437" s="66">
        <f>'Final Temp'!$D$13+(('Final Temp'!$D$17-'Final Temp'!$D$13)*(1-EXP(-B437/'Final Temp'!$D$9)))</f>
        <v>128.69584693595488</v>
      </c>
      <c r="D437" s="65">
        <f>IF(C437&gt;'Final Temp'!$I$13,D436+A$2,0)</f>
        <v>629.99999999999932</v>
      </c>
      <c r="E437" s="66">
        <f>IF(D437&gt;0,'Final Temp'!$I$13+(('Final Temp'!I$17-'Final Temp'!$I$13)*(1-EXP(-D437/'Final Temp'!I$9))),C437)</f>
        <v>139.18177075424177</v>
      </c>
      <c r="F437" s="66">
        <f>IF(D437=0,E437,'Final Temp'!$I$13)</f>
        <v>75</v>
      </c>
      <c r="G437" s="66">
        <f t="shared" si="30"/>
        <v>139.18177075424177</v>
      </c>
      <c r="H437" s="66">
        <f>'Final Temp'!D$13+(('Final Temp'!I$17-'Final Temp'!D$13)*(1-EXP(-B437/'Final Temp'!I$9)))</f>
        <v>139.57036953092475</v>
      </c>
      <c r="I437" s="66">
        <f>IF('Final Temp'!$D$17&gt;='Final Temp'!$I$13,Calcs!H437,"")</f>
        <v>139.57036953092475</v>
      </c>
      <c r="L437" s="65">
        <f t="shared" si="27"/>
        <v>436</v>
      </c>
      <c r="M437" s="66">
        <f>'Final Temp'!$D$13+(('Final Temp'!$D$17-'Final Temp'!$D$13)*(1-EXP(-L437/'Final Temp'!$D$9)))</f>
        <v>110.21338668763515</v>
      </c>
      <c r="N437" s="65">
        <f>IF(M437&gt;'Final Temp'!$I$13,N436+K$2,0)</f>
        <v>281</v>
      </c>
      <c r="O437" s="66">
        <f>IF(N437&gt;0,'Final Temp'!$I$13+(('Final Temp'!$I$17-'Final Temp'!$I$13)*(1-EXP(-N437/'Final Temp'!$I$9))),M437)</f>
        <v>130.76502061844852</v>
      </c>
      <c r="P437" s="66">
        <f>IF(N437=0,O437,'Final Temp'!$I$13)</f>
        <v>75</v>
      </c>
      <c r="Q437" s="66">
        <f t="shared" si="28"/>
        <v>130.76502061844852</v>
      </c>
      <c r="R437" s="66">
        <f>'Final Temp'!$D$13+(('Final Temp'!$I$17-'Final Temp'!$D$13)*(1-EXP(-L437/'Final Temp'!$I$9)))</f>
        <v>135.1576874402918</v>
      </c>
      <c r="S437" s="66">
        <f>IF('Final Temp'!$D$17&gt;='Final Temp'!$I$13,Calcs!R437,"")</f>
        <v>135.1576874402918</v>
      </c>
    </row>
    <row r="438" spans="2:19" x14ac:dyDescent="0.25">
      <c r="B438" s="65">
        <f t="shared" si="29"/>
        <v>786.59999999999536</v>
      </c>
      <c r="C438" s="66">
        <f>'Final Temp'!$D$13+(('Final Temp'!$D$17-'Final Temp'!$D$13)*(1-EXP(-B438/'Final Temp'!$D$9)))</f>
        <v>128.75222663457089</v>
      </c>
      <c r="D438" s="65">
        <f>IF(C438&gt;'Final Temp'!$I$13,D437+A$2,0)</f>
        <v>631.79999999999927</v>
      </c>
      <c r="E438" s="66">
        <f>IF(D438&gt;0,'Final Temp'!$I$13+(('Final Temp'!I$17-'Final Temp'!$I$13)*(1-EXP(-D438/'Final Temp'!I$9))),C438)</f>
        <v>139.19193496117435</v>
      </c>
      <c r="F438" s="66">
        <f>IF(D438=0,E438,'Final Temp'!$I$13)</f>
        <v>75</v>
      </c>
      <c r="G438" s="66">
        <f t="shared" si="30"/>
        <v>139.19193496117435</v>
      </c>
      <c r="H438" s="66">
        <f>'Final Temp'!D$13+(('Final Temp'!I$17-'Final Temp'!D$13)*(1-EXP(-B438/'Final Temp'!I$9)))</f>
        <v>139.57570648632552</v>
      </c>
      <c r="I438" s="66">
        <f>IF('Final Temp'!$D$17&gt;='Final Temp'!$I$13,Calcs!H438,"")</f>
        <v>139.57570648632552</v>
      </c>
      <c r="L438" s="65">
        <f t="shared" si="27"/>
        <v>437</v>
      </c>
      <c r="M438" s="66">
        <f>'Final Temp'!$D$13+(('Final Temp'!$D$17-'Final Temp'!$D$13)*(1-EXP(-L438/'Final Temp'!$D$9)))</f>
        <v>110.2960124690111</v>
      </c>
      <c r="N438" s="65">
        <f>IF(M438&gt;'Final Temp'!$I$13,N437+K$2,0)</f>
        <v>282</v>
      </c>
      <c r="O438" s="66">
        <f>IF(N438&gt;0,'Final Temp'!$I$13+(('Final Temp'!$I$17-'Final Temp'!$I$13)*(1-EXP(-N438/'Final Temp'!$I$9))),M438)</f>
        <v>130.8289302544128</v>
      </c>
      <c r="P438" s="66">
        <f>IF(N438=0,O438,'Final Temp'!$I$13)</f>
        <v>75</v>
      </c>
      <c r="Q438" s="66">
        <f t="shared" si="28"/>
        <v>130.8289302544128</v>
      </c>
      <c r="R438" s="66">
        <f>'Final Temp'!$D$13+(('Final Temp'!$I$17-'Final Temp'!$D$13)*(1-EXP(-L438/'Final Temp'!$I$9)))</f>
        <v>135.19119811964796</v>
      </c>
      <c r="S438" s="66">
        <f>IF('Final Temp'!$D$17&gt;='Final Temp'!$I$13,Calcs!R438,"")</f>
        <v>135.19119811964796</v>
      </c>
    </row>
    <row r="439" spans="2:19" x14ac:dyDescent="0.25">
      <c r="B439" s="65">
        <f t="shared" si="29"/>
        <v>788.39999999999532</v>
      </c>
      <c r="C439" s="66">
        <f>'Final Temp'!$D$13+(('Final Temp'!$D$17-'Final Temp'!$D$13)*(1-EXP(-B439/'Final Temp'!$D$9)))</f>
        <v>128.80832513826698</v>
      </c>
      <c r="D439" s="65">
        <f>IF(C439&gt;'Final Temp'!$I$13,D438+A$2,0)</f>
        <v>633.59999999999923</v>
      </c>
      <c r="E439" s="66">
        <f>IF(D439&gt;0,'Final Temp'!$I$13+(('Final Temp'!I$17-'Final Temp'!$I$13)*(1-EXP(-D439/'Final Temp'!I$9))),C439)</f>
        <v>139.20197290630057</v>
      </c>
      <c r="F439" s="66">
        <f>IF(D439=0,E439,'Final Temp'!$I$13)</f>
        <v>75</v>
      </c>
      <c r="G439" s="66">
        <f t="shared" si="30"/>
        <v>139.20197290630057</v>
      </c>
      <c r="H439" s="66">
        <f>'Final Temp'!D$13+(('Final Temp'!I$17-'Final Temp'!D$13)*(1-EXP(-B439/'Final Temp'!I$9)))</f>
        <v>139.58097714500153</v>
      </c>
      <c r="I439" s="66">
        <f>IF('Final Temp'!$D$17&gt;='Final Temp'!$I$13,Calcs!H439,"")</f>
        <v>139.58097714500153</v>
      </c>
      <c r="L439" s="65">
        <f t="shared" si="27"/>
        <v>438</v>
      </c>
      <c r="M439" s="66">
        <f>'Final Temp'!$D$13+(('Final Temp'!$D$17-'Final Temp'!$D$13)*(1-EXP(-L439/'Final Temp'!$D$9)))</f>
        <v>110.37840905280503</v>
      </c>
      <c r="N439" s="65">
        <f>IF(M439&gt;'Final Temp'!$I$13,N438+K$2,0)</f>
        <v>283</v>
      </c>
      <c r="O439" s="66">
        <f>IF(N439&gt;0,'Final Temp'!$I$13+(('Final Temp'!$I$17-'Final Temp'!$I$13)*(1-EXP(-N439/'Final Temp'!$I$9))),M439)</f>
        <v>130.8923976109306</v>
      </c>
      <c r="P439" s="66">
        <f>IF(N439=0,O439,'Final Temp'!$I$13)</f>
        <v>75</v>
      </c>
      <c r="Q439" s="66">
        <f t="shared" si="28"/>
        <v>130.8923976109306</v>
      </c>
      <c r="R439" s="66">
        <f>'Final Temp'!$D$13+(('Final Temp'!$I$17-'Final Temp'!$D$13)*(1-EXP(-L439/'Final Temp'!$I$9)))</f>
        <v>135.22447689211731</v>
      </c>
      <c r="S439" s="66">
        <f>IF('Final Temp'!$D$17&gt;='Final Temp'!$I$13,Calcs!R439,"")</f>
        <v>135.22447689211731</v>
      </c>
    </row>
    <row r="440" spans="2:19" x14ac:dyDescent="0.25">
      <c r="B440" s="65">
        <f t="shared" si="29"/>
        <v>790.19999999999527</v>
      </c>
      <c r="C440" s="66">
        <f>'Final Temp'!$D$13+(('Final Temp'!$D$17-'Final Temp'!$D$13)*(1-EXP(-B440/'Final Temp'!$D$9)))</f>
        <v>128.86414384950859</v>
      </c>
      <c r="D440" s="65">
        <f>IF(C440&gt;'Final Temp'!$I$13,D439+A$2,0)</f>
        <v>635.39999999999918</v>
      </c>
      <c r="E440" s="66">
        <f>IF(D440&gt;0,'Final Temp'!$I$13+(('Final Temp'!I$17-'Final Temp'!$I$13)*(1-EXP(-D440/'Final Temp'!I$9))),C440)</f>
        <v>139.21188615806977</v>
      </c>
      <c r="F440" s="66">
        <f>IF(D440=0,E440,'Final Temp'!$I$13)</f>
        <v>75</v>
      </c>
      <c r="G440" s="66">
        <f t="shared" si="30"/>
        <v>139.21188615806977</v>
      </c>
      <c r="H440" s="66">
        <f>'Final Temp'!D$13+(('Final Temp'!I$17-'Final Temp'!D$13)*(1-EXP(-B440/'Final Temp'!I$9)))</f>
        <v>139.58618233050396</v>
      </c>
      <c r="I440" s="66">
        <f>IF('Final Temp'!$D$17&gt;='Final Temp'!$I$13,Calcs!H440,"")</f>
        <v>139.58618233050396</v>
      </c>
      <c r="L440" s="65">
        <f t="shared" si="27"/>
        <v>439</v>
      </c>
      <c r="M440" s="66">
        <f>'Final Temp'!$D$13+(('Final Temp'!$D$17-'Final Temp'!$D$13)*(1-EXP(-L440/'Final Temp'!$D$9)))</f>
        <v>110.46057707479343</v>
      </c>
      <c r="N440" s="65">
        <f>IF(M440&gt;'Final Temp'!$I$13,N439+K$2,0)</f>
        <v>284</v>
      </c>
      <c r="O440" s="66">
        <f>IF(N440&gt;0,'Final Temp'!$I$13+(('Final Temp'!$I$17-'Final Temp'!$I$13)*(1-EXP(-N440/'Final Temp'!$I$9))),M440)</f>
        <v>130.95542574874707</v>
      </c>
      <c r="P440" s="66">
        <f>IF(N440=0,O440,'Final Temp'!$I$13)</f>
        <v>75</v>
      </c>
      <c r="Q440" s="66">
        <f t="shared" si="28"/>
        <v>130.95542574874707</v>
      </c>
      <c r="R440" s="66">
        <f>'Final Temp'!$D$13+(('Final Temp'!$I$17-'Final Temp'!$D$13)*(1-EXP(-L440/'Final Temp'!$I$9)))</f>
        <v>135.25752536258528</v>
      </c>
      <c r="S440" s="66">
        <f>IF('Final Temp'!$D$17&gt;='Final Temp'!$I$13,Calcs!R440,"")</f>
        <v>135.25752536258528</v>
      </c>
    </row>
    <row r="441" spans="2:19" x14ac:dyDescent="0.25">
      <c r="B441" s="65">
        <f t="shared" si="29"/>
        <v>791.99999999999523</v>
      </c>
      <c r="C441" s="66">
        <f>'Final Temp'!$D$13+(('Final Temp'!$D$17-'Final Temp'!$D$13)*(1-EXP(-B441/'Final Temp'!$D$9)))</f>
        <v>128.91968416376648</v>
      </c>
      <c r="D441" s="65">
        <f>IF(C441&gt;'Final Temp'!$I$13,D440+A$2,0)</f>
        <v>637.19999999999914</v>
      </c>
      <c r="E441" s="66">
        <f>IF(D441&gt;0,'Final Temp'!$I$13+(('Final Temp'!I$17-'Final Temp'!$I$13)*(1-EXP(-D441/'Final Temp'!I$9))),C441)</f>
        <v>139.22167626544774</v>
      </c>
      <c r="F441" s="66">
        <f>IF(D441=0,E441,'Final Temp'!$I$13)</f>
        <v>75</v>
      </c>
      <c r="G441" s="66">
        <f t="shared" si="30"/>
        <v>139.22167626544774</v>
      </c>
      <c r="H441" s="66">
        <f>'Final Temp'!D$13+(('Final Temp'!I$17-'Final Temp'!D$13)*(1-EXP(-B441/'Final Temp'!I$9)))</f>
        <v>139.59132285615357</v>
      </c>
      <c r="I441" s="66">
        <f>IF('Final Temp'!$D$17&gt;='Final Temp'!$I$13,Calcs!H441,"")</f>
        <v>139.59132285615357</v>
      </c>
      <c r="L441" s="65">
        <f t="shared" si="27"/>
        <v>440</v>
      </c>
      <c r="M441" s="66">
        <f>'Final Temp'!$D$13+(('Final Temp'!$D$17-'Final Temp'!$D$13)*(1-EXP(-L441/'Final Temp'!$D$9)))</f>
        <v>110.54251716898928</v>
      </c>
      <c r="N441" s="65">
        <f>IF(M441&gt;'Final Temp'!$I$13,N440+K$2,0)</f>
        <v>285</v>
      </c>
      <c r="O441" s="66">
        <f>IF(N441&gt;0,'Final Temp'!$I$13+(('Final Temp'!$I$17-'Final Temp'!$I$13)*(1-EXP(-N441/'Final Temp'!$I$9))),M441)</f>
        <v>131.01801770742588</v>
      </c>
      <c r="P441" s="66">
        <f>IF(N441=0,O441,'Final Temp'!$I$13)</f>
        <v>75</v>
      </c>
      <c r="Q441" s="66">
        <f t="shared" si="28"/>
        <v>131.01801770742588</v>
      </c>
      <c r="R441" s="66">
        <f>'Final Temp'!$D$13+(('Final Temp'!$I$17-'Final Temp'!$D$13)*(1-EXP(-L441/'Final Temp'!$I$9)))</f>
        <v>135.29034512483105</v>
      </c>
      <c r="S441" s="66">
        <f>IF('Final Temp'!$D$17&gt;='Final Temp'!$I$13,Calcs!R441,"")</f>
        <v>135.29034512483105</v>
      </c>
    </row>
    <row r="442" spans="2:19" x14ac:dyDescent="0.25">
      <c r="B442" s="65">
        <f t="shared" si="29"/>
        <v>793.79999999999518</v>
      </c>
      <c r="C442" s="66">
        <f>'Final Temp'!$D$13+(('Final Temp'!$D$17-'Final Temp'!$D$13)*(1-EXP(-B442/'Final Temp'!$D$9)))</f>
        <v>128.97494746955135</v>
      </c>
      <c r="D442" s="65">
        <f>IF(C442&gt;'Final Temp'!$I$13,D441+A$2,0)</f>
        <v>638.99999999999909</v>
      </c>
      <c r="E442" s="66">
        <f>IF(D442&gt;0,'Final Temp'!$I$13+(('Final Temp'!I$17-'Final Temp'!$I$13)*(1-EXP(-D442/'Final Temp'!I$9))),C442)</f>
        <v>139.23134475815871</v>
      </c>
      <c r="F442" s="66">
        <f>IF(D442=0,E442,'Final Temp'!$I$13)</f>
        <v>75</v>
      </c>
      <c r="G442" s="66">
        <f t="shared" si="30"/>
        <v>139.23134475815871</v>
      </c>
      <c r="H442" s="66">
        <f>'Final Temp'!D$13+(('Final Temp'!I$17-'Final Temp'!D$13)*(1-EXP(-B442/'Final Temp'!I$9)))</f>
        <v>139.59639952516804</v>
      </c>
      <c r="I442" s="66">
        <f>IF('Final Temp'!$D$17&gt;='Final Temp'!$I$13,Calcs!H442,"")</f>
        <v>139.59639952516804</v>
      </c>
      <c r="L442" s="65">
        <f t="shared" si="27"/>
        <v>441</v>
      </c>
      <c r="M442" s="66">
        <f>'Final Temp'!$D$13+(('Final Temp'!$D$17-'Final Temp'!$D$13)*(1-EXP(-L442/'Final Temp'!$D$9)))</f>
        <v>110.62422996764673</v>
      </c>
      <c r="N442" s="65">
        <f>IF(M442&gt;'Final Temp'!$I$13,N441+K$2,0)</f>
        <v>286</v>
      </c>
      <c r="O442" s="66">
        <f>IF(N442&gt;0,'Final Temp'!$I$13+(('Final Temp'!$I$17-'Final Temp'!$I$13)*(1-EXP(-N442/'Final Temp'!$I$9))),M442)</f>
        <v>131.08017650549561</v>
      </c>
      <c r="P442" s="66">
        <f>IF(N442=0,O442,'Final Temp'!$I$13)</f>
        <v>75</v>
      </c>
      <c r="Q442" s="66">
        <f t="shared" si="28"/>
        <v>131.08017650549561</v>
      </c>
      <c r="R442" s="66">
        <f>'Final Temp'!$D$13+(('Final Temp'!$I$17-'Final Temp'!$D$13)*(1-EXP(-L442/'Final Temp'!$I$9)))</f>
        <v>135.32293776160409</v>
      </c>
      <c r="S442" s="66">
        <f>IF('Final Temp'!$D$17&gt;='Final Temp'!$I$13,Calcs!R442,"")</f>
        <v>135.32293776160409</v>
      </c>
    </row>
    <row r="443" spans="2:19" x14ac:dyDescent="0.25">
      <c r="B443" s="65">
        <f t="shared" si="29"/>
        <v>795.59999999999513</v>
      </c>
      <c r="C443" s="66">
        <f>'Final Temp'!$D$13+(('Final Temp'!$D$17-'Final Temp'!$D$13)*(1-EXP(-B443/'Final Temp'!$D$9)))</f>
        <v>129.02993514844871</v>
      </c>
      <c r="D443" s="65">
        <f>IF(C443&gt;'Final Temp'!$I$13,D442+A$2,0)</f>
        <v>640.79999999999905</v>
      </c>
      <c r="E443" s="66">
        <f>IF(D443&gt;0,'Final Temp'!$I$13+(('Final Temp'!I$17-'Final Temp'!$I$13)*(1-EXP(-D443/'Final Temp'!I$9))),C443)</f>
        <v>139.24089314692429</v>
      </c>
      <c r="F443" s="66">
        <f>IF(D443=0,E443,'Final Temp'!$I$13)</f>
        <v>75</v>
      </c>
      <c r="G443" s="66">
        <f t="shared" si="30"/>
        <v>139.24089314692429</v>
      </c>
      <c r="H443" s="66">
        <f>'Final Temp'!D$13+(('Final Temp'!I$17-'Final Temp'!D$13)*(1-EXP(-B443/'Final Temp'!I$9)))</f>
        <v>139.60141313078714</v>
      </c>
      <c r="I443" s="66">
        <f>IF('Final Temp'!$D$17&gt;='Final Temp'!$I$13,Calcs!H443,"")</f>
        <v>139.60141313078714</v>
      </c>
      <c r="L443" s="65">
        <f t="shared" si="27"/>
        <v>442</v>
      </c>
      <c r="M443" s="66">
        <f>'Final Temp'!$D$13+(('Final Temp'!$D$17-'Final Temp'!$D$13)*(1-EXP(-L443/'Final Temp'!$D$9)))</f>
        <v>110.70571610126622</v>
      </c>
      <c r="N443" s="65">
        <f>IF(M443&gt;'Final Temp'!$I$13,N442+K$2,0)</f>
        <v>287</v>
      </c>
      <c r="O443" s="66">
        <f>IF(N443&gt;0,'Final Temp'!$I$13+(('Final Temp'!$I$17-'Final Temp'!$I$13)*(1-EXP(-N443/'Final Temp'!$I$9))),M443)</f>
        <v>131.14190514059555</v>
      </c>
      <c r="P443" s="66">
        <f>IF(N443=0,O443,'Final Temp'!$I$13)</f>
        <v>75</v>
      </c>
      <c r="Q443" s="66">
        <f t="shared" si="28"/>
        <v>131.14190514059555</v>
      </c>
      <c r="R443" s="66">
        <f>'Final Temp'!$D$13+(('Final Temp'!$I$17-'Final Temp'!$D$13)*(1-EXP(-L443/'Final Temp'!$I$9)))</f>
        <v>135.3553048447007</v>
      </c>
      <c r="S443" s="66">
        <f>IF('Final Temp'!$D$17&gt;='Final Temp'!$I$13,Calcs!R443,"")</f>
        <v>135.3553048447007</v>
      </c>
    </row>
    <row r="444" spans="2:19" x14ac:dyDescent="0.25">
      <c r="B444" s="65">
        <f t="shared" si="29"/>
        <v>797.39999999999509</v>
      </c>
      <c r="C444" s="66">
        <f>'Final Temp'!$D$13+(('Final Temp'!$D$17-'Final Temp'!$D$13)*(1-EXP(-B444/'Final Temp'!$D$9)))</f>
        <v>129.08464857515344</v>
      </c>
      <c r="D444" s="65">
        <f>IF(C444&gt;'Final Temp'!$I$13,D443+A$2,0)</f>
        <v>642.599999999999</v>
      </c>
      <c r="E444" s="66">
        <f>IF(D444&gt;0,'Final Temp'!$I$13+(('Final Temp'!I$17-'Final Temp'!$I$13)*(1-EXP(-D444/'Final Temp'!I$9))),C444)</f>
        <v>139.25032292369966</v>
      </c>
      <c r="F444" s="66">
        <f>IF(D444=0,E444,'Final Temp'!$I$13)</f>
        <v>75</v>
      </c>
      <c r="G444" s="66">
        <f t="shared" si="30"/>
        <v>139.25032292369966</v>
      </c>
      <c r="H444" s="66">
        <f>'Final Temp'!D$13+(('Final Temp'!I$17-'Final Temp'!D$13)*(1-EXP(-B444/'Final Temp'!I$9)))</f>
        <v>139.60636445639705</v>
      </c>
      <c r="I444" s="66">
        <f>IF('Final Temp'!$D$17&gt;='Final Temp'!$I$13,Calcs!H444,"")</f>
        <v>139.60636445639705</v>
      </c>
      <c r="L444" s="65">
        <f t="shared" si="27"/>
        <v>443</v>
      </c>
      <c r="M444" s="66">
        <f>'Final Temp'!$D$13+(('Final Temp'!$D$17-'Final Temp'!$D$13)*(1-EXP(-L444/'Final Temp'!$D$9)))</f>
        <v>110.78697619859915</v>
      </c>
      <c r="N444" s="65">
        <f>IF(M444&gt;'Final Temp'!$I$13,N443+K$2,0)</f>
        <v>288</v>
      </c>
      <c r="O444" s="66">
        <f>IF(N444&gt;0,'Final Temp'!$I$13+(('Final Temp'!$I$17-'Final Temp'!$I$13)*(1-EXP(-N444/'Final Temp'!$I$9))),M444)</f>
        <v>131.20320658962018</v>
      </c>
      <c r="P444" s="66">
        <f>IF(N444=0,O444,'Final Temp'!$I$13)</f>
        <v>75</v>
      </c>
      <c r="Q444" s="66">
        <f t="shared" si="28"/>
        <v>131.20320658962018</v>
      </c>
      <c r="R444" s="66">
        <f>'Final Temp'!$D$13+(('Final Temp'!$I$17-'Final Temp'!$D$13)*(1-EXP(-L444/'Final Temp'!$I$9)))</f>
        <v>135.38744793503975</v>
      </c>
      <c r="S444" s="66">
        <f>IF('Final Temp'!$D$17&gt;='Final Temp'!$I$13,Calcs!R444,"")</f>
        <v>135.38744793503975</v>
      </c>
    </row>
    <row r="445" spans="2:19" x14ac:dyDescent="0.25">
      <c r="B445" s="65">
        <f t="shared" si="29"/>
        <v>799.19999999999504</v>
      </c>
      <c r="C445" s="66">
        <f>'Final Temp'!$D$13+(('Final Temp'!$D$17-'Final Temp'!$D$13)*(1-EXP(-B445/'Final Temp'!$D$9)))</f>
        <v>129.13908911750406</v>
      </c>
      <c r="D445" s="65">
        <f>IF(C445&gt;'Final Temp'!$I$13,D444+A$2,0)</f>
        <v>644.39999999999895</v>
      </c>
      <c r="E445" s="66">
        <f>IF(D445&gt;0,'Final Temp'!$I$13+(('Final Temp'!I$17-'Final Temp'!$I$13)*(1-EXP(-D445/'Final Temp'!I$9))),C445)</f>
        <v>139.25963556190663</v>
      </c>
      <c r="F445" s="66">
        <f>IF(D445=0,E445,'Final Temp'!$I$13)</f>
        <v>75</v>
      </c>
      <c r="G445" s="66">
        <f t="shared" si="30"/>
        <v>139.25963556190663</v>
      </c>
      <c r="H445" s="66">
        <f>'Final Temp'!D$13+(('Final Temp'!I$17-'Final Temp'!D$13)*(1-EXP(-B445/'Final Temp'!I$9)))</f>
        <v>139.61125427565236</v>
      </c>
      <c r="I445" s="66">
        <f>IF('Final Temp'!$D$17&gt;='Final Temp'!$I$13,Calcs!H445,"")</f>
        <v>139.61125427565236</v>
      </c>
      <c r="L445" s="65">
        <f t="shared" si="27"/>
        <v>444</v>
      </c>
      <c r="M445" s="66">
        <f>'Final Temp'!$D$13+(('Final Temp'!$D$17-'Final Temp'!$D$13)*(1-EXP(-L445/'Final Temp'!$D$9)))</f>
        <v>110.8680108866529</v>
      </c>
      <c r="N445" s="65">
        <f>IF(M445&gt;'Final Temp'!$I$13,N444+K$2,0)</f>
        <v>289</v>
      </c>
      <c r="O445" s="66">
        <f>IF(N445&gt;0,'Final Temp'!$I$13+(('Final Temp'!$I$17-'Final Temp'!$I$13)*(1-EXP(-N445/'Final Temp'!$I$9))),M445)</f>
        <v>131.26408380886264</v>
      </c>
      <c r="P445" s="66">
        <f>IF(N445=0,O445,'Final Temp'!$I$13)</f>
        <v>75</v>
      </c>
      <c r="Q445" s="66">
        <f t="shared" si="28"/>
        <v>131.26408380886264</v>
      </c>
      <c r="R445" s="66">
        <f>'Final Temp'!$D$13+(('Final Temp'!$I$17-'Final Temp'!$D$13)*(1-EXP(-L445/'Final Temp'!$I$9)))</f>
        <v>135.41936858273783</v>
      </c>
      <c r="S445" s="66">
        <f>IF('Final Temp'!$D$17&gt;='Final Temp'!$I$13,Calcs!R445,"")</f>
        <v>135.41936858273783</v>
      </c>
    </row>
    <row r="446" spans="2:19" x14ac:dyDescent="0.25">
      <c r="B446" s="65">
        <f t="shared" si="29"/>
        <v>800.999999999995</v>
      </c>
      <c r="C446" s="66">
        <f>'Final Temp'!$D$13+(('Final Temp'!$D$17-'Final Temp'!$D$13)*(1-EXP(-B446/'Final Temp'!$D$9)))</f>
        <v>129.19325813651693</v>
      </c>
      <c r="D446" s="65">
        <f>IF(C446&gt;'Final Temp'!$I$13,D445+A$2,0)</f>
        <v>646.19999999999891</v>
      </c>
      <c r="E446" s="66">
        <f>IF(D446&gt;0,'Final Temp'!$I$13+(('Final Temp'!I$17-'Final Temp'!$I$13)*(1-EXP(-D446/'Final Temp'!I$9))),C446)</f>
        <v>139.26883251666385</v>
      </c>
      <c r="F446" s="66">
        <f>IF(D446=0,E446,'Final Temp'!$I$13)</f>
        <v>75</v>
      </c>
      <c r="G446" s="66">
        <f t="shared" si="30"/>
        <v>139.26883251666385</v>
      </c>
      <c r="H446" s="66">
        <f>'Final Temp'!D$13+(('Final Temp'!I$17-'Final Temp'!D$13)*(1-EXP(-B446/'Final Temp'!I$9)))</f>
        <v>139.61608335259737</v>
      </c>
      <c r="I446" s="66">
        <f>IF('Final Temp'!$D$17&gt;='Final Temp'!$I$13,Calcs!H446,"")</f>
        <v>139.61608335259737</v>
      </c>
      <c r="L446" s="65">
        <f t="shared" si="27"/>
        <v>445</v>
      </c>
      <c r="M446" s="66">
        <f>'Final Temp'!$D$13+(('Final Temp'!$D$17-'Final Temp'!$D$13)*(1-EXP(-L446/'Final Temp'!$D$9)))</f>
        <v>110.94882079069549</v>
      </c>
      <c r="N446" s="65">
        <f>IF(M446&gt;'Final Temp'!$I$13,N445+K$2,0)</f>
        <v>290</v>
      </c>
      <c r="O446" s="66">
        <f>IF(N446&gt;0,'Final Temp'!$I$13+(('Final Temp'!$I$17-'Final Temp'!$I$13)*(1-EXP(-N446/'Final Temp'!$I$9))),M446)</f>
        <v>131.32453973415744</v>
      </c>
      <c r="P446" s="66">
        <f>IF(N446=0,O446,'Final Temp'!$I$13)</f>
        <v>75</v>
      </c>
      <c r="Q446" s="66">
        <f t="shared" si="28"/>
        <v>131.32453973415744</v>
      </c>
      <c r="R446" s="66">
        <f>'Final Temp'!$D$13+(('Final Temp'!$I$17-'Final Temp'!$D$13)*(1-EXP(-L446/'Final Temp'!$I$9)))</f>
        <v>135.45106832718434</v>
      </c>
      <c r="S446" s="66">
        <f>IF('Final Temp'!$D$17&gt;='Final Temp'!$I$13,Calcs!R446,"")</f>
        <v>135.45106832718434</v>
      </c>
    </row>
    <row r="447" spans="2:19" x14ac:dyDescent="0.25">
      <c r="B447" s="65">
        <f t="shared" si="29"/>
        <v>802.79999999999495</v>
      </c>
      <c r="C447" s="66">
        <f>'Final Temp'!$D$13+(('Final Temp'!$D$17-'Final Temp'!$D$13)*(1-EXP(-B447/'Final Temp'!$D$9)))</f>
        <v>129.24715698642035</v>
      </c>
      <c r="D447" s="65">
        <f>IF(C447&gt;'Final Temp'!$I$13,D446+A$2,0)</f>
        <v>647.99999999999886</v>
      </c>
      <c r="E447" s="66">
        <f>IF(D447&gt;0,'Final Temp'!$I$13+(('Final Temp'!I$17-'Final Temp'!$I$13)*(1-EXP(-D447/'Final Temp'!I$9))),C447)</f>
        <v>139.27791522501423</v>
      </c>
      <c r="F447" s="66">
        <f>IF(D447=0,E447,'Final Temp'!$I$13)</f>
        <v>75</v>
      </c>
      <c r="G447" s="66">
        <f t="shared" si="30"/>
        <v>139.27791522501423</v>
      </c>
      <c r="H447" s="66">
        <f>'Final Temp'!D$13+(('Final Temp'!I$17-'Final Temp'!D$13)*(1-EXP(-B447/'Final Temp'!I$9)))</f>
        <v>139.62085244178513</v>
      </c>
      <c r="I447" s="66">
        <f>IF('Final Temp'!$D$17&gt;='Final Temp'!$I$13,Calcs!H447,"")</f>
        <v>139.62085244178513</v>
      </c>
      <c r="L447" s="65">
        <f t="shared" si="27"/>
        <v>446</v>
      </c>
      <c r="M447" s="66">
        <f>'Final Temp'!$D$13+(('Final Temp'!$D$17-'Final Temp'!$D$13)*(1-EXP(-L447/'Final Temp'!$D$9)))</f>
        <v>111.02940653426053</v>
      </c>
      <c r="N447" s="65">
        <f>IF(M447&gt;'Final Temp'!$I$13,N446+K$2,0)</f>
        <v>291</v>
      </c>
      <c r="O447" s="66">
        <f>IF(N447&gt;0,'Final Temp'!$I$13+(('Final Temp'!$I$17-'Final Temp'!$I$13)*(1-EXP(-N447/'Final Temp'!$I$9))),M447)</f>
        <v>131.38457728102193</v>
      </c>
      <c r="P447" s="66">
        <f>IF(N447=0,O447,'Final Temp'!$I$13)</f>
        <v>75</v>
      </c>
      <c r="Q447" s="66">
        <f t="shared" si="28"/>
        <v>131.38457728102193</v>
      </c>
      <c r="R447" s="66">
        <f>'Final Temp'!$D$13+(('Final Temp'!$I$17-'Final Temp'!$D$13)*(1-EXP(-L447/'Final Temp'!$I$9)))</f>
        <v>135.48254869711531</v>
      </c>
      <c r="S447" s="66">
        <f>IF('Final Temp'!$D$17&gt;='Final Temp'!$I$13,Calcs!R447,"")</f>
        <v>135.48254869711531</v>
      </c>
    </row>
    <row r="448" spans="2:19" x14ac:dyDescent="0.25">
      <c r="B448" s="65">
        <f t="shared" si="29"/>
        <v>804.59999999999491</v>
      </c>
      <c r="C448" s="66">
        <f>'Final Temp'!$D$13+(('Final Temp'!$D$17-'Final Temp'!$D$13)*(1-EXP(-B448/'Final Temp'!$D$9)))</f>
        <v>129.30078701468841</v>
      </c>
      <c r="D448" s="65">
        <f>IF(C448&gt;'Final Temp'!$I$13,D447+A$2,0)</f>
        <v>649.79999999999882</v>
      </c>
      <c r="E448" s="66">
        <f>IF(D448&gt;0,'Final Temp'!$I$13+(('Final Temp'!I$17-'Final Temp'!$I$13)*(1-EXP(-D448/'Final Temp'!I$9))),C448)</f>
        <v>139.28688510614944</v>
      </c>
      <c r="F448" s="66">
        <f>IF(D448=0,E448,'Final Temp'!$I$13)</f>
        <v>75</v>
      </c>
      <c r="G448" s="66">
        <f t="shared" si="30"/>
        <v>139.28688510614944</v>
      </c>
      <c r="H448" s="66">
        <f>'Final Temp'!D$13+(('Final Temp'!I$17-'Final Temp'!D$13)*(1-EXP(-B448/'Final Temp'!I$9)))</f>
        <v>139.62556228839554</v>
      </c>
      <c r="I448" s="66">
        <f>IF('Final Temp'!$D$17&gt;='Final Temp'!$I$13,Calcs!H448,"")</f>
        <v>139.62556228839554</v>
      </c>
      <c r="L448" s="65">
        <f t="shared" si="27"/>
        <v>447</v>
      </c>
      <c r="M448" s="66">
        <f>'Final Temp'!$D$13+(('Final Temp'!$D$17-'Final Temp'!$D$13)*(1-EXP(-L448/'Final Temp'!$D$9)))</f>
        <v>111.10976873915203</v>
      </c>
      <c r="N448" s="65">
        <f>IF(M448&gt;'Final Temp'!$I$13,N447+K$2,0)</f>
        <v>292</v>
      </c>
      <c r="O448" s="66">
        <f>IF(N448&gt;0,'Final Temp'!$I$13+(('Final Temp'!$I$17-'Final Temp'!$I$13)*(1-EXP(-N448/'Final Temp'!$I$9))),M448)</f>
        <v>131.444199344797</v>
      </c>
      <c r="P448" s="66">
        <f>IF(N448=0,O448,'Final Temp'!$I$13)</f>
        <v>75</v>
      </c>
      <c r="Q448" s="66">
        <f t="shared" si="28"/>
        <v>131.444199344797</v>
      </c>
      <c r="R448" s="66">
        <f>'Final Temp'!$D$13+(('Final Temp'!$I$17-'Final Temp'!$D$13)*(1-EXP(-L448/'Final Temp'!$I$9)))</f>
        <v>135.51381121068738</v>
      </c>
      <c r="S448" s="66">
        <f>IF('Final Temp'!$D$17&gt;='Final Temp'!$I$13,Calcs!R448,"")</f>
        <v>135.51381121068738</v>
      </c>
    </row>
    <row r="449" spans="2:19" x14ac:dyDescent="0.25">
      <c r="B449" s="65">
        <f t="shared" si="29"/>
        <v>806.39999999999486</v>
      </c>
      <c r="C449" s="66">
        <f>'Final Temp'!$D$13+(('Final Temp'!$D$17-'Final Temp'!$D$13)*(1-EXP(-B449/'Final Temp'!$D$9)))</f>
        <v>129.35414956207455</v>
      </c>
      <c r="D449" s="65">
        <f>IF(C449&gt;'Final Temp'!$I$13,D448+A$2,0)</f>
        <v>651.59999999999877</v>
      </c>
      <c r="E449" s="66">
        <f>IF(D449&gt;0,'Final Temp'!$I$13+(('Final Temp'!I$17-'Final Temp'!$I$13)*(1-EXP(-D449/'Final Temp'!I$9))),C449)</f>
        <v>139.29574356163164</v>
      </c>
      <c r="F449" s="66">
        <f>IF(D449=0,E449,'Final Temp'!$I$13)</f>
        <v>75</v>
      </c>
      <c r="G449" s="66">
        <f t="shared" si="30"/>
        <v>139.29574356163164</v>
      </c>
      <c r="H449" s="66">
        <f>'Final Temp'!D$13+(('Final Temp'!I$17-'Final Temp'!D$13)*(1-EXP(-B449/'Final Temp'!I$9)))</f>
        <v>139.6302136283517</v>
      </c>
      <c r="I449" s="66">
        <f>IF('Final Temp'!$D$17&gt;='Final Temp'!$I$13,Calcs!H449,"")</f>
        <v>139.6302136283517</v>
      </c>
      <c r="L449" s="65">
        <f t="shared" si="27"/>
        <v>448</v>
      </c>
      <c r="M449" s="66">
        <f>'Final Temp'!$D$13+(('Final Temp'!$D$17-'Final Temp'!$D$13)*(1-EXP(-L449/'Final Temp'!$D$9)))</f>
        <v>111.18990802544907</v>
      </c>
      <c r="N449" s="65">
        <f>IF(M449&gt;'Final Temp'!$I$13,N448+K$2,0)</f>
        <v>293</v>
      </c>
      <c r="O449" s="66">
        <f>IF(N449&gt;0,'Final Temp'!$I$13+(('Final Temp'!$I$17-'Final Temp'!$I$13)*(1-EXP(-N449/'Final Temp'!$I$9))),M449)</f>
        <v>131.50340880078659</v>
      </c>
      <c r="P449" s="66">
        <f>IF(N449=0,O449,'Final Temp'!$I$13)</f>
        <v>75</v>
      </c>
      <c r="Q449" s="66">
        <f t="shared" si="28"/>
        <v>131.50340880078659</v>
      </c>
      <c r="R449" s="66">
        <f>'Final Temp'!$D$13+(('Final Temp'!$I$17-'Final Temp'!$D$13)*(1-EXP(-L449/'Final Temp'!$I$9)))</f>
        <v>135.54485737555103</v>
      </c>
      <c r="S449" s="66">
        <f>IF('Final Temp'!$D$17&gt;='Final Temp'!$I$13,Calcs!R449,"")</f>
        <v>135.54485737555103</v>
      </c>
    </row>
    <row r="450" spans="2:19" x14ac:dyDescent="0.25">
      <c r="B450" s="65">
        <f t="shared" si="29"/>
        <v>808.19999999999482</v>
      </c>
      <c r="C450" s="66">
        <f>'Final Temp'!$D$13+(('Final Temp'!$D$17-'Final Temp'!$D$13)*(1-EXP(-B450/'Final Temp'!$D$9)))</f>
        <v>129.40724596264531</v>
      </c>
      <c r="D450" s="65">
        <f>IF(C450&gt;'Final Temp'!$I$13,D449+A$2,0)</f>
        <v>653.39999999999873</v>
      </c>
      <c r="E450" s="66">
        <f>IF(D450&gt;0,'Final Temp'!$I$13+(('Final Temp'!I$17-'Final Temp'!$I$13)*(1-EXP(-D450/'Final Temp'!I$9))),C450)</f>
        <v>139.30449197561251</v>
      </c>
      <c r="F450" s="66">
        <f>IF(D450=0,E450,'Final Temp'!$I$13)</f>
        <v>75</v>
      </c>
      <c r="G450" s="66">
        <f t="shared" si="30"/>
        <v>139.30449197561251</v>
      </c>
      <c r="H450" s="66">
        <f>'Final Temp'!D$13+(('Final Temp'!I$17-'Final Temp'!D$13)*(1-EXP(-B450/'Final Temp'!I$9)))</f>
        <v>139.63480718843493</v>
      </c>
      <c r="I450" s="66">
        <f>IF('Final Temp'!$D$17&gt;='Final Temp'!$I$13,Calcs!H450,"")</f>
        <v>139.63480718843493</v>
      </c>
      <c r="L450" s="65">
        <f t="shared" si="27"/>
        <v>449</v>
      </c>
      <c r="M450" s="66">
        <f>'Final Temp'!$D$13+(('Final Temp'!$D$17-'Final Temp'!$D$13)*(1-EXP(-L450/'Final Temp'!$D$9)))</f>
        <v>111.2698250115108</v>
      </c>
      <c r="N450" s="65">
        <f>IF(M450&gt;'Final Temp'!$I$13,N449+K$2,0)</f>
        <v>294</v>
      </c>
      <c r="O450" s="66">
        <f>IF(N450&gt;0,'Final Temp'!$I$13+(('Final Temp'!$I$17-'Final Temp'!$I$13)*(1-EXP(-N450/'Final Temp'!$I$9))),M450)</f>
        <v>131.56220850439652</v>
      </c>
      <c r="P450" s="66">
        <f>IF(N450=0,O450,'Final Temp'!$I$13)</f>
        <v>75</v>
      </c>
      <c r="Q450" s="66">
        <f t="shared" si="28"/>
        <v>131.56220850439652</v>
      </c>
      <c r="R450" s="66">
        <f>'Final Temp'!$D$13+(('Final Temp'!$I$17-'Final Temp'!$D$13)*(1-EXP(-L450/'Final Temp'!$I$9)))</f>
        <v>135.57568868892312</v>
      </c>
      <c r="S450" s="66">
        <f>IF('Final Temp'!$D$17&gt;='Final Temp'!$I$13,Calcs!R450,"")</f>
        <v>135.57568868892312</v>
      </c>
    </row>
    <row r="451" spans="2:19" x14ac:dyDescent="0.25">
      <c r="B451" s="65">
        <f t="shared" si="29"/>
        <v>809.99999999999477</v>
      </c>
      <c r="C451" s="66">
        <f>'Final Temp'!$D$13+(('Final Temp'!$D$17-'Final Temp'!$D$13)*(1-EXP(-B451/'Final Temp'!$D$9)))</f>
        <v>129.46007754381341</v>
      </c>
      <c r="D451" s="65">
        <f>IF(C451&gt;'Final Temp'!$I$13,D450+A$2,0)</f>
        <v>655.19999999999868</v>
      </c>
      <c r="E451" s="66">
        <f>IF(D451&gt;0,'Final Temp'!$I$13+(('Final Temp'!I$17-'Final Temp'!$I$13)*(1-EXP(-D451/'Final Temp'!I$9))),C451)</f>
        <v>139.31313171504956</v>
      </c>
      <c r="F451" s="66">
        <f>IF(D451=0,E451,'Final Temp'!$I$13)</f>
        <v>75</v>
      </c>
      <c r="G451" s="66">
        <f t="shared" si="30"/>
        <v>139.31313171504956</v>
      </c>
      <c r="H451" s="66">
        <f>'Final Temp'!D$13+(('Final Temp'!I$17-'Final Temp'!D$13)*(1-EXP(-B451/'Final Temp'!I$9)))</f>
        <v>139.63934368639843</v>
      </c>
      <c r="I451" s="66">
        <f>IF('Final Temp'!$D$17&gt;='Final Temp'!$I$13,Calcs!H451,"")</f>
        <v>139.63934368639843</v>
      </c>
      <c r="L451" s="65">
        <f t="shared" ref="L451:L514" si="31">L450+K$2</f>
        <v>450</v>
      </c>
      <c r="M451" s="66">
        <f>'Final Temp'!$D$13+(('Final Temp'!$D$17-'Final Temp'!$D$13)*(1-EXP(-L451/'Final Temp'!$D$9)))</f>
        <v>111.34952031398099</v>
      </c>
      <c r="N451" s="65">
        <f>IF(M451&gt;'Final Temp'!$I$13,N450+K$2,0)</f>
        <v>295</v>
      </c>
      <c r="O451" s="66">
        <f>IF(N451&gt;0,'Final Temp'!$I$13+(('Final Temp'!$I$17-'Final Temp'!$I$13)*(1-EXP(-N451/'Final Temp'!$I$9))),M451)</f>
        <v>131.62060129127204</v>
      </c>
      <c r="P451" s="66">
        <f>IF(N451=0,O451,'Final Temp'!$I$13)</f>
        <v>75</v>
      </c>
      <c r="Q451" s="66">
        <f t="shared" ref="Q451:Q514" si="32">IF(O451&gt;P451,O451,P451)</f>
        <v>131.62060129127204</v>
      </c>
      <c r="R451" s="66">
        <f>'Final Temp'!$D$13+(('Final Temp'!$I$17-'Final Temp'!$D$13)*(1-EXP(-L451/'Final Temp'!$I$9)))</f>
        <v>135.60630663765926</v>
      </c>
      <c r="S451" s="66">
        <f>IF('Final Temp'!$D$17&gt;='Final Temp'!$I$13,Calcs!R451,"")</f>
        <v>135.60630663765926</v>
      </c>
    </row>
    <row r="452" spans="2:19" x14ac:dyDescent="0.25">
      <c r="B452" s="65">
        <f t="shared" si="29"/>
        <v>811.79999999999472</v>
      </c>
      <c r="C452" s="66">
        <f>'Final Temp'!$D$13+(('Final Temp'!$D$17-'Final Temp'!$D$13)*(1-EXP(-B452/'Final Temp'!$D$9)))</f>
        <v>129.51264562637115</v>
      </c>
      <c r="D452" s="65">
        <f>IF(C452&gt;'Final Temp'!$I$13,D451+A$2,0)</f>
        <v>656.99999999999864</v>
      </c>
      <c r="E452" s="66">
        <f>IF(D452&gt;0,'Final Temp'!$I$13+(('Final Temp'!I$17-'Final Temp'!$I$13)*(1-EXP(-D452/'Final Temp'!I$9))),C452)</f>
        <v>139.32166412991967</v>
      </c>
      <c r="F452" s="66">
        <f>IF(D452=0,E452,'Final Temp'!$I$13)</f>
        <v>75</v>
      </c>
      <c r="G452" s="66">
        <f t="shared" si="30"/>
        <v>139.32166412991967</v>
      </c>
      <c r="H452" s="66">
        <f>'Final Temp'!D$13+(('Final Temp'!I$17-'Final Temp'!D$13)*(1-EXP(-B452/'Final Temp'!I$9)))</f>
        <v>139.64382383107912</v>
      </c>
      <c r="I452" s="66">
        <f>IF('Final Temp'!$D$17&gt;='Final Temp'!$I$13,Calcs!H452,"")</f>
        <v>139.64382383107912</v>
      </c>
      <c r="L452" s="65">
        <f t="shared" si="31"/>
        <v>451</v>
      </c>
      <c r="M452" s="66">
        <f>'Final Temp'!$D$13+(('Final Temp'!$D$17-'Final Temp'!$D$13)*(1-EXP(-L452/'Final Temp'!$D$9)))</f>
        <v>111.42899454779294</v>
      </c>
      <c r="N452" s="65">
        <f>IF(M452&gt;'Final Temp'!$I$13,N451+K$2,0)</f>
        <v>296</v>
      </c>
      <c r="O452" s="66">
        <f>IF(N452&gt;0,'Final Temp'!$I$13+(('Final Temp'!$I$17-'Final Temp'!$I$13)*(1-EXP(-N452/'Final Temp'!$I$9))),M452)</f>
        <v>131.67858997743457</v>
      </c>
      <c r="P452" s="66">
        <f>IF(N452=0,O452,'Final Temp'!$I$13)</f>
        <v>75</v>
      </c>
      <c r="Q452" s="66">
        <f t="shared" si="32"/>
        <v>131.67858997743457</v>
      </c>
      <c r="R452" s="66">
        <f>'Final Temp'!$D$13+(('Final Temp'!$I$17-'Final Temp'!$D$13)*(1-EXP(-L452/'Final Temp'!$I$9)))</f>
        <v>135.63671269832537</v>
      </c>
      <c r="S452" s="66">
        <f>IF('Final Temp'!$D$17&gt;='Final Temp'!$I$13,Calcs!R452,"")</f>
        <v>135.63671269832537</v>
      </c>
    </row>
    <row r="453" spans="2:19" x14ac:dyDescent="0.25">
      <c r="B453" s="65">
        <f t="shared" si="29"/>
        <v>813.59999999999468</v>
      </c>
      <c r="C453" s="66">
        <f>'Final Temp'!$D$13+(('Final Temp'!$D$17-'Final Temp'!$D$13)*(1-EXP(-B453/'Final Temp'!$D$9)))</f>
        <v>129.56495152452334</v>
      </c>
      <c r="D453" s="65">
        <f>IF(C453&gt;'Final Temp'!$I$13,D452+A$2,0)</f>
        <v>658.79999999999859</v>
      </c>
      <c r="E453" s="66">
        <f>IF(D453&gt;0,'Final Temp'!$I$13+(('Final Temp'!I$17-'Final Temp'!$I$13)*(1-EXP(-D453/'Final Temp'!I$9))),C453)</f>
        <v>139.33009055342995</v>
      </c>
      <c r="F453" s="66">
        <f>IF(D453=0,E453,'Final Temp'!$I$13)</f>
        <v>75</v>
      </c>
      <c r="G453" s="66">
        <f t="shared" si="30"/>
        <v>139.33009055342995</v>
      </c>
      <c r="H453" s="66">
        <f>'Final Temp'!D$13+(('Final Temp'!I$17-'Final Temp'!D$13)*(1-EXP(-B453/'Final Temp'!I$9)))</f>
        <v>139.64824832250878</v>
      </c>
      <c r="I453" s="66">
        <f>IF('Final Temp'!$D$17&gt;='Final Temp'!$I$13,Calcs!H453,"")</f>
        <v>139.64824832250878</v>
      </c>
      <c r="L453" s="65">
        <f t="shared" si="31"/>
        <v>452</v>
      </c>
      <c r="M453" s="66">
        <f>'Final Temp'!$D$13+(('Final Temp'!$D$17-'Final Temp'!$D$13)*(1-EXP(-L453/'Final Temp'!$D$9)))</f>
        <v>111.50824832617415</v>
      </c>
      <c r="N453" s="65">
        <f>IF(M453&gt;'Final Temp'!$I$13,N452+K$2,0)</f>
        <v>297</v>
      </c>
      <c r="O453" s="66">
        <f>IF(N453&gt;0,'Final Temp'!$I$13+(('Final Temp'!$I$17-'Final Temp'!$I$13)*(1-EXP(-N453/'Final Temp'!$I$9))),M453)</f>
        <v>131.7361773594177</v>
      </c>
      <c r="P453" s="66">
        <f>IF(N453=0,O453,'Final Temp'!$I$13)</f>
        <v>75</v>
      </c>
      <c r="Q453" s="66">
        <f t="shared" si="32"/>
        <v>131.7361773594177</v>
      </c>
      <c r="R453" s="66">
        <f>'Final Temp'!$D$13+(('Final Temp'!$I$17-'Final Temp'!$D$13)*(1-EXP(-L453/'Final Temp'!$I$9)))</f>
        <v>135.66690833726904</v>
      </c>
      <c r="S453" s="66">
        <f>IF('Final Temp'!$D$17&gt;='Final Temp'!$I$13,Calcs!R453,"")</f>
        <v>135.66690833726904</v>
      </c>
    </row>
    <row r="454" spans="2:19" x14ac:dyDescent="0.25">
      <c r="B454" s="65">
        <f t="shared" si="29"/>
        <v>815.39999999999463</v>
      </c>
      <c r="C454" s="66">
        <f>'Final Temp'!$D$13+(('Final Temp'!$D$17-'Final Temp'!$D$13)*(1-EXP(-B454/'Final Temp'!$D$9)))</f>
        <v>129.61699654592013</v>
      </c>
      <c r="D454" s="65">
        <f>IF(C454&gt;'Final Temp'!$I$13,D453+A$2,0)</f>
        <v>660.59999999999854</v>
      </c>
      <c r="E454" s="66">
        <f>IF(D454&gt;0,'Final Temp'!$I$13+(('Final Temp'!I$17-'Final Temp'!$I$13)*(1-EXP(-D454/'Final Temp'!I$9))),C454)</f>
        <v>139.33841230222629</v>
      </c>
      <c r="F454" s="66">
        <f>IF(D454=0,E454,'Final Temp'!$I$13)</f>
        <v>75</v>
      </c>
      <c r="G454" s="66">
        <f t="shared" si="30"/>
        <v>139.33841230222629</v>
      </c>
      <c r="H454" s="66">
        <f>'Final Temp'!D$13+(('Final Temp'!I$17-'Final Temp'!D$13)*(1-EXP(-B454/'Final Temp'!I$9)))</f>
        <v>139.65261785202318</v>
      </c>
      <c r="I454" s="66">
        <f>IF('Final Temp'!$D$17&gt;='Final Temp'!$I$13,Calcs!H454,"")</f>
        <v>139.65261785202318</v>
      </c>
      <c r="L454" s="65">
        <f t="shared" si="31"/>
        <v>453</v>
      </c>
      <c r="M454" s="66">
        <f>'Final Temp'!$D$13+(('Final Temp'!$D$17-'Final Temp'!$D$13)*(1-EXP(-L454/'Final Temp'!$D$9)))</f>
        <v>111.58728226065109</v>
      </c>
      <c r="N454" s="65">
        <f>IF(M454&gt;'Final Temp'!$I$13,N453+K$2,0)</f>
        <v>298</v>
      </c>
      <c r="O454" s="66">
        <f>IF(N454&gt;0,'Final Temp'!$I$13+(('Final Temp'!$I$17-'Final Temp'!$I$13)*(1-EXP(-N454/'Final Temp'!$I$9))),M454)</f>
        <v>131.79336621440183</v>
      </c>
      <c r="P454" s="66">
        <f>IF(N454=0,O454,'Final Temp'!$I$13)</f>
        <v>75</v>
      </c>
      <c r="Q454" s="66">
        <f t="shared" si="32"/>
        <v>131.79336621440183</v>
      </c>
      <c r="R454" s="66">
        <f>'Final Temp'!$D$13+(('Final Temp'!$I$17-'Final Temp'!$D$13)*(1-EXP(-L454/'Final Temp'!$I$9)))</f>
        <v>135.69689501069013</v>
      </c>
      <c r="S454" s="66">
        <f>IF('Final Temp'!$D$17&gt;='Final Temp'!$I$13,Calcs!R454,"")</f>
        <v>135.69689501069013</v>
      </c>
    </row>
    <row r="455" spans="2:19" x14ac:dyDescent="0.25">
      <c r="B455" s="65">
        <f t="shared" si="29"/>
        <v>817.19999999999459</v>
      </c>
      <c r="C455" s="66">
        <f>'Final Temp'!$D$13+(('Final Temp'!$D$17-'Final Temp'!$D$13)*(1-EXP(-B455/'Final Temp'!$D$9)))</f>
        <v>129.66878199168983</v>
      </c>
      <c r="D455" s="65">
        <f>IF(C455&gt;'Final Temp'!$I$13,D454+A$2,0)</f>
        <v>662.3999999999985</v>
      </c>
      <c r="E455" s="66">
        <f>IF(D455&gt;0,'Final Temp'!$I$13+(('Final Temp'!I$17-'Final Temp'!$I$13)*(1-EXP(-D455/'Final Temp'!I$9))),C455)</f>
        <v>139.34663067659881</v>
      </c>
      <c r="F455" s="66">
        <f>IF(D455=0,E455,'Final Temp'!$I$13)</f>
        <v>75</v>
      </c>
      <c r="G455" s="66">
        <f t="shared" si="30"/>
        <v>139.34663067659881</v>
      </c>
      <c r="H455" s="66">
        <f>'Final Temp'!D$13+(('Final Temp'!I$17-'Final Temp'!D$13)*(1-EXP(-B455/'Final Temp'!I$9)))</f>
        <v>139.6569331023702</v>
      </c>
      <c r="I455" s="66">
        <f>IF('Final Temp'!$D$17&gt;='Final Temp'!$I$13,Calcs!H455,"")</f>
        <v>139.6569331023702</v>
      </c>
      <c r="L455" s="65">
        <f t="shared" si="31"/>
        <v>454</v>
      </c>
      <c r="M455" s="66">
        <f>'Final Temp'!$D$13+(('Final Temp'!$D$17-'Final Temp'!$D$13)*(1-EXP(-L455/'Final Temp'!$D$9)))</f>
        <v>111.66609696105388</v>
      </c>
      <c r="N455" s="65">
        <f>IF(M455&gt;'Final Temp'!$I$13,N454+K$2,0)</f>
        <v>299</v>
      </c>
      <c r="O455" s="66">
        <f>IF(N455&gt;0,'Final Temp'!$I$13+(('Final Temp'!$I$17-'Final Temp'!$I$13)*(1-EXP(-N455/'Final Temp'!$I$9))),M455)</f>
        <v>131.85015930034822</v>
      </c>
      <c r="P455" s="66">
        <f>IF(N455=0,O455,'Final Temp'!$I$13)</f>
        <v>75</v>
      </c>
      <c r="Q455" s="66">
        <f t="shared" si="32"/>
        <v>131.85015930034822</v>
      </c>
      <c r="R455" s="66">
        <f>'Final Temp'!$D$13+(('Final Temp'!$I$17-'Final Temp'!$D$13)*(1-EXP(-L455/'Final Temp'!$I$9)))</f>
        <v>135.72667416471103</v>
      </c>
      <c r="S455" s="66">
        <f>IF('Final Temp'!$D$17&gt;='Final Temp'!$I$13,Calcs!R455,"")</f>
        <v>135.72667416471103</v>
      </c>
    </row>
    <row r="456" spans="2:19" x14ac:dyDescent="0.25">
      <c r="B456" s="65">
        <f t="shared" si="29"/>
        <v>818.99999999999454</v>
      </c>
      <c r="C456" s="66">
        <f>'Final Temp'!$D$13+(('Final Temp'!$D$17-'Final Temp'!$D$13)*(1-EXP(-B456/'Final Temp'!$D$9)))</f>
        <v>129.72030915647122</v>
      </c>
      <c r="D456" s="65">
        <f>IF(C456&gt;'Final Temp'!$I$13,D455+A$2,0)</f>
        <v>664.19999999999845</v>
      </c>
      <c r="E456" s="66">
        <f>IF(D456&gt;0,'Final Temp'!$I$13+(('Final Temp'!I$17-'Final Temp'!$I$13)*(1-EXP(-D456/'Final Temp'!I$9))),C456)</f>
        <v>139.35474696068528</v>
      </c>
      <c r="F456" s="66">
        <f>IF(D456=0,E456,'Final Temp'!$I$13)</f>
        <v>75</v>
      </c>
      <c r="G456" s="66">
        <f t="shared" si="30"/>
        <v>139.35474696068528</v>
      </c>
      <c r="H456" s="66">
        <f>'Final Temp'!D$13+(('Final Temp'!I$17-'Final Temp'!D$13)*(1-EXP(-B456/'Final Temp'!I$9)))</f>
        <v>139.66119474781652</v>
      </c>
      <c r="I456" s="66">
        <f>IF('Final Temp'!$D$17&gt;='Final Temp'!$I$13,Calcs!H456,"")</f>
        <v>139.66119474781652</v>
      </c>
      <c r="L456" s="65">
        <f t="shared" si="31"/>
        <v>455</v>
      </c>
      <c r="M456" s="66">
        <f>'Final Temp'!$D$13+(('Final Temp'!$D$17-'Final Temp'!$D$13)*(1-EXP(-L456/'Final Temp'!$D$9)))</f>
        <v>111.74469303552104</v>
      </c>
      <c r="N456" s="65">
        <f>IF(M456&gt;'Final Temp'!$I$13,N455+K$2,0)</f>
        <v>300</v>
      </c>
      <c r="O456" s="66">
        <f>IF(N456&gt;0,'Final Temp'!$I$13+(('Final Temp'!$I$17-'Final Temp'!$I$13)*(1-EXP(-N456/'Final Temp'!$I$9))),M456)</f>
        <v>131.90655935613199</v>
      </c>
      <c r="P456" s="66">
        <f>IF(N456=0,O456,'Final Temp'!$I$13)</f>
        <v>75</v>
      </c>
      <c r="Q456" s="66">
        <f t="shared" si="32"/>
        <v>131.90655935613199</v>
      </c>
      <c r="R456" s="66">
        <f>'Final Temp'!$D$13+(('Final Temp'!$I$17-'Final Temp'!$D$13)*(1-EXP(-L456/'Final Temp'!$I$9)))</f>
        <v>135.75624723544635</v>
      </c>
      <c r="S456" s="66">
        <f>IF('Final Temp'!$D$17&gt;='Final Temp'!$I$13,Calcs!R456,"")</f>
        <v>135.75624723544635</v>
      </c>
    </row>
    <row r="457" spans="2:19" x14ac:dyDescent="0.25">
      <c r="B457" s="65">
        <f t="shared" si="29"/>
        <v>820.7999999999945</v>
      </c>
      <c r="C457" s="66">
        <f>'Final Temp'!$D$13+(('Final Temp'!$D$17-'Final Temp'!$D$13)*(1-EXP(-B457/'Final Temp'!$D$9)))</f>
        <v>129.77157932844608</v>
      </c>
      <c r="D457" s="65">
        <f>IF(C457&gt;'Final Temp'!$I$13,D456+A$2,0)</f>
        <v>665.99999999999841</v>
      </c>
      <c r="E457" s="66">
        <f>IF(D457&gt;0,'Final Temp'!$I$13+(('Final Temp'!I$17-'Final Temp'!$I$13)*(1-EXP(-D457/'Final Temp'!I$9))),C457)</f>
        <v>139.36276242267158</v>
      </c>
      <c r="F457" s="66">
        <f>IF(D457=0,E457,'Final Temp'!$I$13)</f>
        <v>75</v>
      </c>
      <c r="G457" s="66">
        <f t="shared" si="30"/>
        <v>139.36276242267158</v>
      </c>
      <c r="H457" s="66">
        <f>'Final Temp'!D$13+(('Final Temp'!I$17-'Final Temp'!D$13)*(1-EXP(-B457/'Final Temp'!I$9)))</f>
        <v>139.66540345425287</v>
      </c>
      <c r="I457" s="66">
        <f>IF('Final Temp'!$D$17&gt;='Final Temp'!$I$13,Calcs!H457,"")</f>
        <v>139.66540345425287</v>
      </c>
      <c r="L457" s="65">
        <f t="shared" si="31"/>
        <v>456</v>
      </c>
      <c r="M457" s="66">
        <f>'Final Temp'!$D$13+(('Final Temp'!$D$17-'Final Temp'!$D$13)*(1-EXP(-L457/'Final Temp'!$D$9)))</f>
        <v>111.82307109050416</v>
      </c>
      <c r="N457" s="65">
        <f>IF(M457&gt;'Final Temp'!$I$13,N456+K$2,0)</f>
        <v>301</v>
      </c>
      <c r="O457" s="66">
        <f>IF(N457&gt;0,'Final Temp'!$I$13+(('Final Temp'!$I$17-'Final Temp'!$I$13)*(1-EXP(-N457/'Final Temp'!$I$9))),M457)</f>
        <v>131.96256910167421</v>
      </c>
      <c r="P457" s="66">
        <f>IF(N457=0,O457,'Final Temp'!$I$13)</f>
        <v>75</v>
      </c>
      <c r="Q457" s="66">
        <f t="shared" si="32"/>
        <v>131.96256910167421</v>
      </c>
      <c r="R457" s="66">
        <f>'Final Temp'!$D$13+(('Final Temp'!$I$17-'Final Temp'!$D$13)*(1-EXP(-L457/'Final Temp'!$I$9)))</f>
        <v>135.78561564907238</v>
      </c>
      <c r="S457" s="66">
        <f>IF('Final Temp'!$D$17&gt;='Final Temp'!$I$13,Calcs!R457,"")</f>
        <v>135.78561564907238</v>
      </c>
    </row>
    <row r="458" spans="2:19" x14ac:dyDescent="0.25">
      <c r="B458" s="65">
        <f t="shared" ref="B458:B521" si="33">B457+A$2</f>
        <v>822.59999999999445</v>
      </c>
      <c r="C458" s="66">
        <f>'Final Temp'!$D$13+(('Final Temp'!$D$17-'Final Temp'!$D$13)*(1-EXP(-B458/'Final Temp'!$D$9)))</f>
        <v>129.82259378937147</v>
      </c>
      <c r="D458" s="65">
        <f>IF(C458&gt;'Final Temp'!$I$13,D457+A$2,0)</f>
        <v>667.79999999999836</v>
      </c>
      <c r="E458" s="66">
        <f>IF(D458&gt;0,'Final Temp'!$I$13+(('Final Temp'!I$17-'Final Temp'!$I$13)*(1-EXP(-D458/'Final Temp'!I$9))),C458)</f>
        <v>139.37067831498996</v>
      </c>
      <c r="F458" s="66">
        <f>IF(D458=0,E458,'Final Temp'!$I$13)</f>
        <v>75</v>
      </c>
      <c r="G458" s="66">
        <f t="shared" ref="G458:G521" si="34">IF(E458&gt;F458,E458,F458)</f>
        <v>139.37067831498996</v>
      </c>
      <c r="H458" s="66">
        <f>'Final Temp'!D$13+(('Final Temp'!I$17-'Final Temp'!D$13)*(1-EXP(-B458/'Final Temp'!I$9)))</f>
        <v>139.66955987929819</v>
      </c>
      <c r="I458" s="66">
        <f>IF('Final Temp'!$D$17&gt;='Final Temp'!$I$13,Calcs!H458,"")</f>
        <v>139.66955987929819</v>
      </c>
      <c r="L458" s="65">
        <f t="shared" si="31"/>
        <v>457</v>
      </c>
      <c r="M458" s="66">
        <f>'Final Temp'!$D$13+(('Final Temp'!$D$17-'Final Temp'!$D$13)*(1-EXP(-L458/'Final Temp'!$D$9)))</f>
        <v>111.90123173077257</v>
      </c>
      <c r="N458" s="65">
        <f>IF(M458&gt;'Final Temp'!$I$13,N457+K$2,0)</f>
        <v>302</v>
      </c>
      <c r="O458" s="66">
        <f>IF(N458&gt;0,'Final Temp'!$I$13+(('Final Temp'!$I$17-'Final Temp'!$I$13)*(1-EXP(-N458/'Final Temp'!$I$9))),M458)</f>
        <v>132.01819123807292</v>
      </c>
      <c r="P458" s="66">
        <f>IF(N458=0,O458,'Final Temp'!$I$13)</f>
        <v>75</v>
      </c>
      <c r="Q458" s="66">
        <f t="shared" si="32"/>
        <v>132.01819123807292</v>
      </c>
      <c r="R458" s="66">
        <f>'Final Temp'!$D$13+(('Final Temp'!$I$17-'Final Temp'!$D$13)*(1-EXP(-L458/'Final Temp'!$I$9)))</f>
        <v>135.81478082189551</v>
      </c>
      <c r="S458" s="66">
        <f>IF('Final Temp'!$D$17&gt;='Final Temp'!$I$13,Calcs!R458,"")</f>
        <v>135.81478082189551</v>
      </c>
    </row>
    <row r="459" spans="2:19" x14ac:dyDescent="0.25">
      <c r="B459" s="65">
        <f t="shared" si="33"/>
        <v>824.39999999999441</v>
      </c>
      <c r="C459" s="66">
        <f>'Final Temp'!$D$13+(('Final Temp'!$D$17-'Final Temp'!$D$13)*(1-EXP(-B459/'Final Temp'!$D$9)))</f>
        <v>129.87335381461151</v>
      </c>
      <c r="D459" s="65">
        <f>IF(C459&gt;'Final Temp'!$I$13,D458+A$2,0)</f>
        <v>669.59999999999832</v>
      </c>
      <c r="E459" s="66">
        <f>IF(D459&gt;0,'Final Temp'!$I$13+(('Final Temp'!I$17-'Final Temp'!$I$13)*(1-EXP(-D459/'Final Temp'!I$9))),C459)</f>
        <v>139.37849587451467</v>
      </c>
      <c r="F459" s="66">
        <f>IF(D459=0,E459,'Final Temp'!$I$13)</f>
        <v>75</v>
      </c>
      <c r="G459" s="66">
        <f t="shared" si="34"/>
        <v>139.37849587451467</v>
      </c>
      <c r="H459" s="66">
        <f>'Final Temp'!D$13+(('Final Temp'!I$17-'Final Temp'!D$13)*(1-EXP(-B459/'Final Temp'!I$9)))</f>
        <v>139.67366467240237</v>
      </c>
      <c r="I459" s="66">
        <f>IF('Final Temp'!$D$17&gt;='Final Temp'!$I$13,Calcs!H459,"")</f>
        <v>139.67366467240237</v>
      </c>
      <c r="L459" s="65">
        <f t="shared" si="31"/>
        <v>458</v>
      </c>
      <c r="M459" s="66">
        <f>'Final Temp'!$D$13+(('Final Temp'!$D$17-'Final Temp'!$D$13)*(1-EXP(-L459/'Final Temp'!$D$9)))</f>
        <v>111.979175559418</v>
      </c>
      <c r="N459" s="65">
        <f>IF(M459&gt;'Final Temp'!$I$13,N458+K$2,0)</f>
        <v>303</v>
      </c>
      <c r="O459" s="66">
        <f>IF(N459&gt;0,'Final Temp'!$I$13+(('Final Temp'!$I$17-'Final Temp'!$I$13)*(1-EXP(-N459/'Final Temp'!$I$9))),M459)</f>
        <v>132.07342844773365</v>
      </c>
      <c r="P459" s="66">
        <f>IF(N459=0,O459,'Final Temp'!$I$13)</f>
        <v>75</v>
      </c>
      <c r="Q459" s="66">
        <f t="shared" si="32"/>
        <v>132.07342844773365</v>
      </c>
      <c r="R459" s="66">
        <f>'Final Temp'!$D$13+(('Final Temp'!$I$17-'Final Temp'!$D$13)*(1-EXP(-L459/'Final Temp'!$I$9)))</f>
        <v>135.84374416042095</v>
      </c>
      <c r="S459" s="66">
        <f>IF('Final Temp'!$D$17&gt;='Final Temp'!$I$13,Calcs!R459,"")</f>
        <v>135.84374416042095</v>
      </c>
    </row>
    <row r="460" spans="2:19" x14ac:dyDescent="0.25">
      <c r="B460" s="65">
        <f t="shared" si="33"/>
        <v>826.19999999999436</v>
      </c>
      <c r="C460" s="66">
        <f>'Final Temp'!$D$13+(('Final Temp'!$D$17-'Final Temp'!$D$13)*(1-EXP(-B460/'Final Temp'!$D$9)))</f>
        <v>129.92386067316949</v>
      </c>
      <c r="D460" s="65">
        <f>IF(C460&gt;'Final Temp'!$I$13,D459+A$2,0)</f>
        <v>671.39999999999827</v>
      </c>
      <c r="E460" s="66">
        <f>IF(D460&gt;0,'Final Temp'!$I$13+(('Final Temp'!I$17-'Final Temp'!$I$13)*(1-EXP(-D460/'Final Temp'!I$9))),C460)</f>
        <v>139.38621632275533</v>
      </c>
      <c r="F460" s="66">
        <f>IF(D460=0,E460,'Final Temp'!$I$13)</f>
        <v>75</v>
      </c>
      <c r="G460" s="66">
        <f t="shared" si="34"/>
        <v>139.38621632275533</v>
      </c>
      <c r="H460" s="66">
        <f>'Final Temp'!D$13+(('Final Temp'!I$17-'Final Temp'!D$13)*(1-EXP(-B460/'Final Temp'!I$9)))</f>
        <v>139.67771847494768</v>
      </c>
      <c r="I460" s="66">
        <f>IF('Final Temp'!$D$17&gt;='Final Temp'!$I$13,Calcs!H460,"")</f>
        <v>139.67771847494768</v>
      </c>
      <c r="L460" s="65">
        <f t="shared" si="31"/>
        <v>459</v>
      </c>
      <c r="M460" s="66">
        <f>'Final Temp'!$D$13+(('Final Temp'!$D$17-'Final Temp'!$D$13)*(1-EXP(-L460/'Final Temp'!$D$9)))</f>
        <v>112.05690317785927</v>
      </c>
      <c r="N460" s="65">
        <f>IF(M460&gt;'Final Temp'!$I$13,N459+K$2,0)</f>
        <v>304</v>
      </c>
      <c r="O460" s="66">
        <f>IF(N460&gt;0,'Final Temp'!$I$13+(('Final Temp'!$I$17-'Final Temp'!$I$13)*(1-EXP(-N460/'Final Temp'!$I$9))),M460)</f>
        <v>132.12828339449857</v>
      </c>
      <c r="P460" s="66">
        <f>IF(N460=0,O460,'Final Temp'!$I$13)</f>
        <v>75</v>
      </c>
      <c r="Q460" s="66">
        <f t="shared" si="32"/>
        <v>132.12828339449857</v>
      </c>
      <c r="R460" s="66">
        <f>'Final Temp'!$D$13+(('Final Temp'!$I$17-'Final Temp'!$D$13)*(1-EXP(-L460/'Final Temp'!$I$9)))</f>
        <v>135.87250706142024</v>
      </c>
      <c r="S460" s="66">
        <f>IF('Final Temp'!$D$17&gt;='Final Temp'!$I$13,Calcs!R460,"")</f>
        <v>135.87250706142024</v>
      </c>
    </row>
    <row r="461" spans="2:19" x14ac:dyDescent="0.25">
      <c r="B461" s="65">
        <f t="shared" si="33"/>
        <v>827.99999999999432</v>
      </c>
      <c r="C461" s="66">
        <f>'Final Temp'!$D$13+(('Final Temp'!$D$17-'Final Temp'!$D$13)*(1-EXP(-B461/'Final Temp'!$D$9)))</f>
        <v>129.97411562771947</v>
      </c>
      <c r="D461" s="65">
        <f>IF(C461&gt;'Final Temp'!$I$13,D460+A$2,0)</f>
        <v>673.19999999999823</v>
      </c>
      <c r="E461" s="66">
        <f>IF(D461&gt;0,'Final Temp'!$I$13+(('Final Temp'!I$17-'Final Temp'!$I$13)*(1-EXP(-D461/'Final Temp'!I$9))),C461)</f>
        <v>139.39384086604764</v>
      </c>
      <c r="F461" s="66">
        <f>IF(D461=0,E461,'Final Temp'!$I$13)</f>
        <v>75</v>
      </c>
      <c r="G461" s="66">
        <f t="shared" si="34"/>
        <v>139.39384086604764</v>
      </c>
      <c r="H461" s="66">
        <f>'Final Temp'!D$13+(('Final Temp'!I$17-'Final Temp'!D$13)*(1-EXP(-B461/'Final Temp'!I$9)))</f>
        <v>139.68172192034902</v>
      </c>
      <c r="I461" s="66">
        <f>IF('Final Temp'!$D$17&gt;='Final Temp'!$I$13,Calcs!H461,"")</f>
        <v>139.68172192034902</v>
      </c>
      <c r="L461" s="65">
        <f t="shared" si="31"/>
        <v>460</v>
      </c>
      <c r="M461" s="66">
        <f>'Final Temp'!$D$13+(('Final Temp'!$D$17-'Final Temp'!$D$13)*(1-EXP(-L461/'Final Temp'!$D$9)))</f>
        <v>112.1344151858469</v>
      </c>
      <c r="N461" s="65">
        <f>IF(M461&gt;'Final Temp'!$I$13,N460+K$2,0)</f>
        <v>305</v>
      </c>
      <c r="O461" s="66">
        <f>IF(N461&gt;0,'Final Temp'!$I$13+(('Final Temp'!$I$17-'Final Temp'!$I$13)*(1-EXP(-N461/'Final Temp'!$I$9))),M461)</f>
        <v>132.18275872377504</v>
      </c>
      <c r="P461" s="66">
        <f>IF(N461=0,O461,'Final Temp'!$I$13)</f>
        <v>75</v>
      </c>
      <c r="Q461" s="66">
        <f t="shared" si="32"/>
        <v>132.18275872377504</v>
      </c>
      <c r="R461" s="66">
        <f>'Final Temp'!$D$13+(('Final Temp'!$I$17-'Final Temp'!$D$13)*(1-EXP(-L461/'Final Temp'!$I$9)))</f>
        <v>135.90107091199872</v>
      </c>
      <c r="S461" s="66">
        <f>IF('Final Temp'!$D$17&gt;='Final Temp'!$I$13,Calcs!R461,"")</f>
        <v>135.90107091199872</v>
      </c>
    </row>
    <row r="462" spans="2:19" x14ac:dyDescent="0.25">
      <c r="B462" s="65">
        <f t="shared" si="33"/>
        <v>829.79999999999427</v>
      </c>
      <c r="C462" s="66">
        <f>'Final Temp'!$D$13+(('Final Temp'!$D$17-'Final Temp'!$D$13)*(1-EXP(-B462/'Final Temp'!$D$9)))</f>
        <v>130.02411993463798</v>
      </c>
      <c r="D462" s="65">
        <f>IF(C462&gt;'Final Temp'!$I$13,D461+A$2,0)</f>
        <v>674.99999999999818</v>
      </c>
      <c r="E462" s="66">
        <f>IF(D462&gt;0,'Final Temp'!$I$13+(('Final Temp'!I$17-'Final Temp'!$I$13)*(1-EXP(-D462/'Final Temp'!I$9))),C462)</f>
        <v>139.40137069574206</v>
      </c>
      <c r="F462" s="66">
        <f>IF(D462=0,E462,'Final Temp'!$I$13)</f>
        <v>75</v>
      </c>
      <c r="G462" s="66">
        <f t="shared" si="34"/>
        <v>139.40137069574206</v>
      </c>
      <c r="H462" s="66">
        <f>'Final Temp'!D$13+(('Final Temp'!I$17-'Final Temp'!D$13)*(1-EXP(-B462/'Final Temp'!I$9)))</f>
        <v>139.68567563415286</v>
      </c>
      <c r="I462" s="66">
        <f>IF('Final Temp'!$D$17&gt;='Final Temp'!$I$13,Calcs!H462,"")</f>
        <v>139.68567563415286</v>
      </c>
      <c r="L462" s="65">
        <f t="shared" si="31"/>
        <v>461</v>
      </c>
      <c r="M462" s="66">
        <f>'Final Temp'!$D$13+(('Final Temp'!$D$17-'Final Temp'!$D$13)*(1-EXP(-L462/'Final Temp'!$D$9)))</f>
        <v>112.21171218146782</v>
      </c>
      <c r="N462" s="65">
        <f>IF(M462&gt;'Final Temp'!$I$13,N461+K$2,0)</f>
        <v>306</v>
      </c>
      <c r="O462" s="66">
        <f>IF(N462&gt;0,'Final Temp'!$I$13+(('Final Temp'!$I$17-'Final Temp'!$I$13)*(1-EXP(-N462/'Final Temp'!$I$9))),M462)</f>
        <v>132.2368570626632</v>
      </c>
      <c r="P462" s="66">
        <f>IF(N462=0,O462,'Final Temp'!$I$13)</f>
        <v>75</v>
      </c>
      <c r="Q462" s="66">
        <f t="shared" si="32"/>
        <v>132.2368570626632</v>
      </c>
      <c r="R462" s="66">
        <f>'Final Temp'!$D$13+(('Final Temp'!$I$17-'Final Temp'!$D$13)*(1-EXP(-L462/'Final Temp'!$I$9)))</f>
        <v>135.92943708966237</v>
      </c>
      <c r="S462" s="66">
        <f>IF('Final Temp'!$D$17&gt;='Final Temp'!$I$13,Calcs!R462,"")</f>
        <v>135.92943708966237</v>
      </c>
    </row>
    <row r="463" spans="2:19" x14ac:dyDescent="0.25">
      <c r="B463" s="65">
        <f t="shared" si="33"/>
        <v>831.59999999999422</v>
      </c>
      <c r="C463" s="66">
        <f>'Final Temp'!$D$13+(('Final Temp'!$D$17-'Final Temp'!$D$13)*(1-EXP(-B463/'Final Temp'!$D$9)))</f>
        <v>130.07387484403529</v>
      </c>
      <c r="D463" s="65">
        <f>IF(C463&gt;'Final Temp'!$I$13,D462+A$2,0)</f>
        <v>676.79999999999814</v>
      </c>
      <c r="E463" s="66">
        <f>IF(D463&gt;0,'Final Temp'!$I$13+(('Final Temp'!I$17-'Final Temp'!$I$13)*(1-EXP(-D463/'Final Temp'!I$9))),C463)</f>
        <v>139.40880698838976</v>
      </c>
      <c r="F463" s="66">
        <f>IF(D463=0,E463,'Final Temp'!$I$13)</f>
        <v>75</v>
      </c>
      <c r="G463" s="66">
        <f t="shared" si="34"/>
        <v>139.40880698838976</v>
      </c>
      <c r="H463" s="66">
        <f>'Final Temp'!D$13+(('Final Temp'!I$17-'Final Temp'!D$13)*(1-EXP(-B463/'Final Temp'!I$9)))</f>
        <v>139.68958023413506</v>
      </c>
      <c r="I463" s="66">
        <f>IF('Final Temp'!$D$17&gt;='Final Temp'!$I$13,Calcs!H463,"")</f>
        <v>139.68958023413506</v>
      </c>
      <c r="L463" s="65">
        <f t="shared" si="31"/>
        <v>462</v>
      </c>
      <c r="M463" s="66">
        <f>'Final Temp'!$D$13+(('Final Temp'!$D$17-'Final Temp'!$D$13)*(1-EXP(-L463/'Final Temp'!$D$9)))</f>
        <v>112.28879476114977</v>
      </c>
      <c r="N463" s="65">
        <f>IF(M463&gt;'Final Temp'!$I$13,N462+K$2,0)</f>
        <v>307</v>
      </c>
      <c r="O463" s="66">
        <f>IF(N463&gt;0,'Final Temp'!$I$13+(('Final Temp'!$I$17-'Final Temp'!$I$13)*(1-EXP(-N463/'Final Temp'!$I$9))),M463)</f>
        <v>132.29058102008267</v>
      </c>
      <c r="P463" s="66">
        <f>IF(N463=0,O463,'Final Temp'!$I$13)</f>
        <v>75</v>
      </c>
      <c r="Q463" s="66">
        <f t="shared" si="32"/>
        <v>132.29058102008267</v>
      </c>
      <c r="R463" s="66">
        <f>'Final Temp'!$D$13+(('Final Temp'!$I$17-'Final Temp'!$D$13)*(1-EXP(-L463/'Final Temp'!$I$9)))</f>
        <v>135.95760696238446</v>
      </c>
      <c r="S463" s="66">
        <f>IF('Final Temp'!$D$17&gt;='Final Temp'!$I$13,Calcs!R463,"")</f>
        <v>135.95760696238446</v>
      </c>
    </row>
    <row r="464" spans="2:19" x14ac:dyDescent="0.25">
      <c r="B464" s="65">
        <f t="shared" si="33"/>
        <v>833.39999999999418</v>
      </c>
      <c r="C464" s="66">
        <f>'Final Temp'!$D$13+(('Final Temp'!$D$17-'Final Temp'!$D$13)*(1-EXP(-B464/'Final Temp'!$D$9)))</f>
        <v>130.12338159978668</v>
      </c>
      <c r="D464" s="65">
        <f>IF(C464&gt;'Final Temp'!$I$13,D463+A$2,0)</f>
        <v>678.59999999999809</v>
      </c>
      <c r="E464" s="66">
        <f>IF(D464&gt;0,'Final Temp'!$I$13+(('Final Temp'!I$17-'Final Temp'!$I$13)*(1-EXP(-D464/'Final Temp'!I$9))),C464)</f>
        <v>139.4161509059266</v>
      </c>
      <c r="F464" s="66">
        <f>IF(D464=0,E464,'Final Temp'!$I$13)</f>
        <v>75</v>
      </c>
      <c r="G464" s="66">
        <f t="shared" si="34"/>
        <v>139.4161509059266</v>
      </c>
      <c r="H464" s="66">
        <f>'Final Temp'!D$13+(('Final Temp'!I$17-'Final Temp'!D$13)*(1-EXP(-B464/'Final Temp'!I$9)))</f>
        <v>139.69343633039728</v>
      </c>
      <c r="I464" s="66">
        <f>IF('Final Temp'!$D$17&gt;='Final Temp'!$I$13,Calcs!H464,"")</f>
        <v>139.69343633039728</v>
      </c>
      <c r="L464" s="65">
        <f t="shared" si="31"/>
        <v>463</v>
      </c>
      <c r="M464" s="66">
        <f>'Final Temp'!$D$13+(('Final Temp'!$D$17-'Final Temp'!$D$13)*(1-EXP(-L464/'Final Temp'!$D$9)))</f>
        <v>112.36566351966616</v>
      </c>
      <c r="N464" s="65">
        <f>IF(M464&gt;'Final Temp'!$I$13,N463+K$2,0)</f>
        <v>308</v>
      </c>
      <c r="O464" s="66">
        <f>IF(N464&gt;0,'Final Temp'!$I$13+(('Final Temp'!$I$17-'Final Temp'!$I$13)*(1-EXP(-N464/'Final Temp'!$I$9))),M464)</f>
        <v>132.3439331868982</v>
      </c>
      <c r="P464" s="66">
        <f>IF(N464=0,O464,'Final Temp'!$I$13)</f>
        <v>75</v>
      </c>
      <c r="Q464" s="66">
        <f t="shared" si="32"/>
        <v>132.3439331868982</v>
      </c>
      <c r="R464" s="66">
        <f>'Final Temp'!$D$13+(('Final Temp'!$I$17-'Final Temp'!$D$13)*(1-EXP(-L464/'Final Temp'!$I$9)))</f>
        <v>135.98558188867122</v>
      </c>
      <c r="S464" s="66">
        <f>IF('Final Temp'!$D$17&gt;='Final Temp'!$I$13,Calcs!R464,"")</f>
        <v>135.98558188867122</v>
      </c>
    </row>
    <row r="465" spans="2:19" x14ac:dyDescent="0.25">
      <c r="B465" s="65">
        <f t="shared" si="33"/>
        <v>835.19999999999413</v>
      </c>
      <c r="C465" s="66">
        <f>'Final Temp'!$D$13+(('Final Temp'!$D$17-'Final Temp'!$D$13)*(1-EXP(-B465/'Final Temp'!$D$9)))</f>
        <v>130.17264143956368</v>
      </c>
      <c r="D465" s="65">
        <f>IF(C465&gt;'Final Temp'!$I$13,D464+A$2,0)</f>
        <v>680.39999999999804</v>
      </c>
      <c r="E465" s="66">
        <f>IF(D465&gt;0,'Final Temp'!$I$13+(('Final Temp'!I$17-'Final Temp'!$I$13)*(1-EXP(-D465/'Final Temp'!I$9))),C465)</f>
        <v>139.42340359585467</v>
      </c>
      <c r="F465" s="66">
        <f>IF(D465=0,E465,'Final Temp'!$I$13)</f>
        <v>75</v>
      </c>
      <c r="G465" s="66">
        <f t="shared" si="34"/>
        <v>139.42340359585467</v>
      </c>
      <c r="H465" s="66">
        <f>'Final Temp'!D$13+(('Final Temp'!I$17-'Final Temp'!D$13)*(1-EXP(-B465/'Final Temp'!I$9)))</f>
        <v>139.69724452546239</v>
      </c>
      <c r="I465" s="66">
        <f>IF('Final Temp'!$D$17&gt;='Final Temp'!$I$13,Calcs!H465,"")</f>
        <v>139.69724452546239</v>
      </c>
      <c r="L465" s="65">
        <f t="shared" si="31"/>
        <v>464</v>
      </c>
      <c r="M465" s="66">
        <f>'Final Temp'!$D$13+(('Final Temp'!$D$17-'Final Temp'!$D$13)*(1-EXP(-L465/'Final Temp'!$D$9)))</f>
        <v>112.4423190501405</v>
      </c>
      <c r="N465" s="65">
        <f>IF(M465&gt;'Final Temp'!$I$13,N464+K$2,0)</f>
        <v>309</v>
      </c>
      <c r="O465" s="66">
        <f>IF(N465&gt;0,'Final Temp'!$I$13+(('Final Temp'!$I$17-'Final Temp'!$I$13)*(1-EXP(-N465/'Final Temp'!$I$9))),M465)</f>
        <v>132.39691613604489</v>
      </c>
      <c r="P465" s="66">
        <f>IF(N465=0,O465,'Final Temp'!$I$13)</f>
        <v>75</v>
      </c>
      <c r="Q465" s="66">
        <f t="shared" si="32"/>
        <v>132.39691613604489</v>
      </c>
      <c r="R465" s="66">
        <f>'Final Temp'!$D$13+(('Final Temp'!$I$17-'Final Temp'!$D$13)*(1-EXP(-L465/'Final Temp'!$I$9)))</f>
        <v>136.0133632176275</v>
      </c>
      <c r="S465" s="66">
        <f>IF('Final Temp'!$D$17&gt;='Final Temp'!$I$13,Calcs!R465,"")</f>
        <v>136.0133632176275</v>
      </c>
    </row>
    <row r="466" spans="2:19" x14ac:dyDescent="0.25">
      <c r="B466" s="65">
        <f t="shared" si="33"/>
        <v>836.99999999999409</v>
      </c>
      <c r="C466" s="66">
        <f>'Final Temp'!$D$13+(('Final Temp'!$D$17-'Final Temp'!$D$13)*(1-EXP(-B466/'Final Temp'!$D$9)))</f>
        <v>130.22165559486484</v>
      </c>
      <c r="D466" s="65">
        <f>IF(C466&gt;'Final Temp'!$I$13,D465+A$2,0)</f>
        <v>682.199999999998</v>
      </c>
      <c r="E466" s="66">
        <f>IF(D466&gt;0,'Final Temp'!$I$13+(('Final Temp'!I$17-'Final Temp'!$I$13)*(1-EXP(-D466/'Final Temp'!I$9))),C466)</f>
        <v>139.43056619142146</v>
      </c>
      <c r="F466" s="66">
        <f>IF(D466=0,E466,'Final Temp'!$I$13)</f>
        <v>75</v>
      </c>
      <c r="G466" s="66">
        <f t="shared" si="34"/>
        <v>139.43056619142146</v>
      </c>
      <c r="H466" s="66">
        <f>'Final Temp'!D$13+(('Final Temp'!I$17-'Final Temp'!D$13)*(1-EXP(-B466/'Final Temp'!I$9)))</f>
        <v>139.70100541436869</v>
      </c>
      <c r="I466" s="66">
        <f>IF('Final Temp'!$D$17&gt;='Final Temp'!$I$13,Calcs!H466,"")</f>
        <v>139.70100541436869</v>
      </c>
      <c r="L466" s="65">
        <f t="shared" si="31"/>
        <v>465</v>
      </c>
      <c r="M466" s="66">
        <f>'Final Temp'!$D$13+(('Final Temp'!$D$17-'Final Temp'!$D$13)*(1-EXP(-L466/'Final Temp'!$D$9)))</f>
        <v>112.51876194405104</v>
      </c>
      <c r="N466" s="65">
        <f>IF(M466&gt;'Final Temp'!$I$13,N465+K$2,0)</f>
        <v>310</v>
      </c>
      <c r="O466" s="66">
        <f>IF(N466&gt;0,'Final Temp'!$I$13+(('Final Temp'!$I$17-'Final Temp'!$I$13)*(1-EXP(-N466/'Final Temp'!$I$9))),M466)</f>
        <v>132.44953242265208</v>
      </c>
      <c r="P466" s="66">
        <f>IF(N466=0,O466,'Final Temp'!$I$13)</f>
        <v>75</v>
      </c>
      <c r="Q466" s="66">
        <f t="shared" si="32"/>
        <v>132.44953242265208</v>
      </c>
      <c r="R466" s="66">
        <f>'Final Temp'!$D$13+(('Final Temp'!$I$17-'Final Temp'!$D$13)*(1-EXP(-L466/'Final Temp'!$I$9)))</f>
        <v>136.0409522890219</v>
      </c>
      <c r="S466" s="66">
        <f>IF('Final Temp'!$D$17&gt;='Final Temp'!$I$13,Calcs!R466,"")</f>
        <v>136.0409522890219</v>
      </c>
    </row>
    <row r="467" spans="2:19" x14ac:dyDescent="0.25">
      <c r="B467" s="65">
        <f t="shared" si="33"/>
        <v>838.79999999999404</v>
      </c>
      <c r="C467" s="66">
        <f>'Final Temp'!$D$13+(('Final Temp'!$D$17-'Final Temp'!$D$13)*(1-EXP(-B467/'Final Temp'!$D$9)))</f>
        <v>130.27042529104656</v>
      </c>
      <c r="D467" s="65">
        <f>IF(C467&gt;'Final Temp'!$I$13,D466+A$2,0)</f>
        <v>683.99999999999795</v>
      </c>
      <c r="E467" s="66">
        <f>IF(D467&gt;0,'Final Temp'!$I$13+(('Final Temp'!I$17-'Final Temp'!$I$13)*(1-EXP(-D467/'Final Temp'!I$9))),C467)</f>
        <v>139.43763981179714</v>
      </c>
      <c r="F467" s="66">
        <f>IF(D467=0,E467,'Final Temp'!$I$13)</f>
        <v>75</v>
      </c>
      <c r="G467" s="66">
        <f t="shared" si="34"/>
        <v>139.43763981179714</v>
      </c>
      <c r="H467" s="66">
        <f>'Final Temp'!D$13+(('Final Temp'!I$17-'Final Temp'!D$13)*(1-EXP(-B467/'Final Temp'!I$9)))</f>
        <v>139.70471958476264</v>
      </c>
      <c r="I467" s="66">
        <f>IF('Final Temp'!$D$17&gt;='Final Temp'!$I$13,Calcs!H467,"")</f>
        <v>139.70471958476264</v>
      </c>
      <c r="L467" s="65">
        <f t="shared" si="31"/>
        <v>466</v>
      </c>
      <c r="M467" s="66">
        <f>'Final Temp'!$D$13+(('Final Temp'!$D$17-'Final Temp'!$D$13)*(1-EXP(-L467/'Final Temp'!$D$9)))</f>
        <v>112.59499279123528</v>
      </c>
      <c r="N467" s="65">
        <f>IF(M467&gt;'Final Temp'!$I$13,N466+K$2,0)</f>
        <v>311</v>
      </c>
      <c r="O467" s="66">
        <f>IF(N467&gt;0,'Final Temp'!$I$13+(('Final Temp'!$I$17-'Final Temp'!$I$13)*(1-EXP(-N467/'Final Temp'!$I$9))),M467)</f>
        <v>132.50178458416664</v>
      </c>
      <c r="P467" s="66">
        <f>IF(N467=0,O467,'Final Temp'!$I$13)</f>
        <v>75</v>
      </c>
      <c r="Q467" s="66">
        <f t="shared" si="32"/>
        <v>132.50178458416664</v>
      </c>
      <c r="R467" s="66">
        <f>'Final Temp'!$D$13+(('Final Temp'!$I$17-'Final Temp'!$D$13)*(1-EXP(-L467/'Final Temp'!$I$9)))</f>
        <v>136.06835043335118</v>
      </c>
      <c r="S467" s="66">
        <f>IF('Final Temp'!$D$17&gt;='Final Temp'!$I$13,Calcs!R467,"")</f>
        <v>136.06835043335118</v>
      </c>
    </row>
    <row r="468" spans="2:19" x14ac:dyDescent="0.25">
      <c r="B468" s="65">
        <f t="shared" si="33"/>
        <v>840.599999999994</v>
      </c>
      <c r="C468" s="66">
        <f>'Final Temp'!$D$13+(('Final Temp'!$D$17-'Final Temp'!$D$13)*(1-EXP(-B468/'Final Temp'!$D$9)))</f>
        <v>130.31895174735382</v>
      </c>
      <c r="D468" s="65">
        <f>IF(C468&gt;'Final Temp'!$I$13,D467+A$2,0)</f>
        <v>685.79999999999791</v>
      </c>
      <c r="E468" s="66">
        <f>IF(D468&gt;0,'Final Temp'!$I$13+(('Final Temp'!I$17-'Final Temp'!$I$13)*(1-EXP(-D468/'Final Temp'!I$9))),C468)</f>
        <v>139.44462556224931</v>
      </c>
      <c r="F468" s="66">
        <f>IF(D468=0,E468,'Final Temp'!$I$13)</f>
        <v>75</v>
      </c>
      <c r="G468" s="66">
        <f t="shared" si="34"/>
        <v>139.44462556224931</v>
      </c>
      <c r="H468" s="66">
        <f>'Final Temp'!D$13+(('Final Temp'!I$17-'Final Temp'!D$13)*(1-EXP(-B468/'Final Temp'!I$9)))</f>
        <v>139.70838761699096</v>
      </c>
      <c r="I468" s="66">
        <f>IF('Final Temp'!$D$17&gt;='Final Temp'!$I$13,Calcs!H468,"")</f>
        <v>139.70838761699096</v>
      </c>
      <c r="L468" s="65">
        <f t="shared" si="31"/>
        <v>467</v>
      </c>
      <c r="M468" s="66">
        <f>'Final Temp'!$D$13+(('Final Temp'!$D$17-'Final Temp'!$D$13)*(1-EXP(-L468/'Final Temp'!$D$9)))</f>
        <v>112.6710121798946</v>
      </c>
      <c r="N468" s="65">
        <f>IF(M468&gt;'Final Temp'!$I$13,N467+K$2,0)</f>
        <v>312</v>
      </c>
      <c r="O468" s="66">
        <f>IF(N468&gt;0,'Final Temp'!$I$13+(('Final Temp'!$I$17-'Final Temp'!$I$13)*(1-EXP(-N468/'Final Temp'!$I$9))),M468)</f>
        <v>132.55367514047529</v>
      </c>
      <c r="P468" s="66">
        <f>IF(N468=0,O468,'Final Temp'!$I$13)</f>
        <v>75</v>
      </c>
      <c r="Q468" s="66">
        <f t="shared" si="32"/>
        <v>132.55367514047529</v>
      </c>
      <c r="R468" s="66">
        <f>'Final Temp'!$D$13+(('Final Temp'!$I$17-'Final Temp'!$D$13)*(1-EXP(-L468/'Final Temp'!$I$9)))</f>
        <v>136.09555897190467</v>
      </c>
      <c r="S468" s="66">
        <f>IF('Final Temp'!$D$17&gt;='Final Temp'!$I$13,Calcs!R468,"")</f>
        <v>136.09555897190467</v>
      </c>
    </row>
    <row r="469" spans="2:19" x14ac:dyDescent="0.25">
      <c r="B469" s="65">
        <f t="shared" si="33"/>
        <v>842.39999999999395</v>
      </c>
      <c r="C469" s="66">
        <f>'Final Temp'!$D$13+(('Final Temp'!$D$17-'Final Temp'!$D$13)*(1-EXP(-B469/'Final Temp'!$D$9)))</f>
        <v>130.36723617695054</v>
      </c>
      <c r="D469" s="65">
        <f>IF(C469&gt;'Final Temp'!$I$13,D468+A$2,0)</f>
        <v>687.59999999999786</v>
      </c>
      <c r="E469" s="66">
        <f>IF(D469&gt;0,'Final Temp'!$I$13+(('Final Temp'!I$17-'Final Temp'!$I$13)*(1-EXP(-D469/'Final Temp'!I$9))),C469)</f>
        <v>139.45152453431564</v>
      </c>
      <c r="F469" s="66">
        <f>IF(D469=0,E469,'Final Temp'!$I$13)</f>
        <v>75</v>
      </c>
      <c r="G469" s="66">
        <f t="shared" si="34"/>
        <v>139.45152453431564</v>
      </c>
      <c r="H469" s="66">
        <f>'Final Temp'!D$13+(('Final Temp'!I$17-'Final Temp'!D$13)*(1-EXP(-B469/'Final Temp'!I$9)))</f>
        <v>139.71201008419115</v>
      </c>
      <c r="I469" s="66">
        <f>IF('Final Temp'!$D$17&gt;='Final Temp'!$I$13,Calcs!H469,"")</f>
        <v>139.71201008419115</v>
      </c>
      <c r="L469" s="65">
        <f t="shared" si="31"/>
        <v>468</v>
      </c>
      <c r="M469" s="66">
        <f>'Final Temp'!$D$13+(('Final Temp'!$D$17-'Final Temp'!$D$13)*(1-EXP(-L469/'Final Temp'!$D$9)))</f>
        <v>112.74682069659875</v>
      </c>
      <c r="N469" s="65">
        <f>IF(M469&gt;'Final Temp'!$I$13,N468+K$2,0)</f>
        <v>313</v>
      </c>
      <c r="O469" s="66">
        <f>IF(N469&gt;0,'Final Temp'!$I$13+(('Final Temp'!$I$17-'Final Temp'!$I$13)*(1-EXP(-N469/'Final Temp'!$I$9))),M469)</f>
        <v>132.60520659402619</v>
      </c>
      <c r="P469" s="66">
        <f>IF(N469=0,O469,'Final Temp'!$I$13)</f>
        <v>75</v>
      </c>
      <c r="Q469" s="66">
        <f t="shared" si="32"/>
        <v>132.60520659402619</v>
      </c>
      <c r="R469" s="66">
        <f>'Final Temp'!$D$13+(('Final Temp'!$I$17-'Final Temp'!$D$13)*(1-EXP(-L469/'Final Temp'!$I$9)))</f>
        <v>136.1225792168278</v>
      </c>
      <c r="S469" s="66">
        <f>IF('Final Temp'!$D$17&gt;='Final Temp'!$I$13,Calcs!R469,"")</f>
        <v>136.1225792168278</v>
      </c>
    </row>
    <row r="470" spans="2:19" x14ac:dyDescent="0.25">
      <c r="B470" s="65">
        <f t="shared" si="33"/>
        <v>844.19999999999391</v>
      </c>
      <c r="C470" s="66">
        <f>'Final Temp'!$D$13+(('Final Temp'!$D$17-'Final Temp'!$D$13)*(1-EXP(-B470/'Final Temp'!$D$9)))</f>
        <v>130.41527978694995</v>
      </c>
      <c r="D470" s="65">
        <f>IF(C470&gt;'Final Temp'!$I$13,D469+A$2,0)</f>
        <v>689.39999999999782</v>
      </c>
      <c r="E470" s="66">
        <f>IF(D470&gt;0,'Final Temp'!$I$13+(('Final Temp'!I$17-'Final Temp'!$I$13)*(1-EXP(-D470/'Final Temp'!I$9))),C470)</f>
        <v>139.45833780597457</v>
      </c>
      <c r="F470" s="66">
        <f>IF(D470=0,E470,'Final Temp'!$I$13)</f>
        <v>75</v>
      </c>
      <c r="G470" s="66">
        <f t="shared" si="34"/>
        <v>139.45833780597457</v>
      </c>
      <c r="H470" s="66">
        <f>'Final Temp'!D$13+(('Final Temp'!I$17-'Final Temp'!D$13)*(1-EXP(-B470/'Final Temp'!I$9)))</f>
        <v>139.71558755238109</v>
      </c>
      <c r="I470" s="66">
        <f>IF('Final Temp'!$D$17&gt;='Final Temp'!$I$13,Calcs!H470,"")</f>
        <v>139.71558755238109</v>
      </c>
      <c r="L470" s="65">
        <f t="shared" si="31"/>
        <v>469</v>
      </c>
      <c r="M470" s="66">
        <f>'Final Temp'!$D$13+(('Final Temp'!$D$17-'Final Temp'!$D$13)*(1-EXP(-L470/'Final Temp'!$D$9)))</f>
        <v>112.82241892629031</v>
      </c>
      <c r="N470" s="65">
        <f>IF(M470&gt;'Final Temp'!$I$13,N469+K$2,0)</f>
        <v>314</v>
      </c>
      <c r="O470" s="66">
        <f>IF(N470&gt;0,'Final Temp'!$I$13+(('Final Temp'!$I$17-'Final Temp'!$I$13)*(1-EXP(-N470/'Final Temp'!$I$9))),M470)</f>
        <v>132.65638142994959</v>
      </c>
      <c r="P470" s="66">
        <f>IF(N470=0,O470,'Final Temp'!$I$13)</f>
        <v>75</v>
      </c>
      <c r="Q470" s="66">
        <f t="shared" si="32"/>
        <v>132.65638142994959</v>
      </c>
      <c r="R470" s="66">
        <f>'Final Temp'!$D$13+(('Final Temp'!$I$17-'Final Temp'!$D$13)*(1-EXP(-L470/'Final Temp'!$I$9)))</f>
        <v>136.14941247118546</v>
      </c>
      <c r="S470" s="66">
        <f>IF('Final Temp'!$D$17&gt;='Final Temp'!$I$13,Calcs!R470,"")</f>
        <v>136.14941247118546</v>
      </c>
    </row>
    <row r="471" spans="2:19" x14ac:dyDescent="0.25">
      <c r="B471" s="65">
        <f t="shared" si="33"/>
        <v>845.99999999999386</v>
      </c>
      <c r="C471" s="66">
        <f>'Final Temp'!$D$13+(('Final Temp'!$D$17-'Final Temp'!$D$13)*(1-EXP(-B471/'Final Temp'!$D$9)))</f>
        <v>130.46308377844485</v>
      </c>
      <c r="D471" s="65">
        <f>IF(C471&gt;'Final Temp'!$I$13,D470+A$2,0)</f>
        <v>691.19999999999777</v>
      </c>
      <c r="E471" s="66">
        <f>IF(D471&gt;0,'Final Temp'!$I$13+(('Final Temp'!I$17-'Final Temp'!$I$13)*(1-EXP(-D471/'Final Temp'!I$9))),C471)</f>
        <v>139.46506644181369</v>
      </c>
      <c r="F471" s="66">
        <f>IF(D471=0,E471,'Final Temp'!$I$13)</f>
        <v>75</v>
      </c>
      <c r="G471" s="66">
        <f t="shared" si="34"/>
        <v>139.46506644181369</v>
      </c>
      <c r="H471" s="66">
        <f>'Final Temp'!D$13+(('Final Temp'!I$17-'Final Temp'!D$13)*(1-EXP(-B471/'Final Temp'!I$9)))</f>
        <v>139.71912058054744</v>
      </c>
      <c r="I471" s="66">
        <f>IF('Final Temp'!$D$17&gt;='Final Temp'!$I$13,Calcs!H471,"")</f>
        <v>139.71912058054744</v>
      </c>
      <c r="L471" s="65">
        <f t="shared" si="31"/>
        <v>470</v>
      </c>
      <c r="M471" s="66">
        <f>'Final Temp'!$D$13+(('Final Temp'!$D$17-'Final Temp'!$D$13)*(1-EXP(-L471/'Final Temp'!$D$9)))</f>
        <v>112.89780745228938</v>
      </c>
      <c r="N471" s="65">
        <f>IF(M471&gt;'Final Temp'!$I$13,N470+K$2,0)</f>
        <v>315</v>
      </c>
      <c r="O471" s="66">
        <f>IF(N471&gt;0,'Final Temp'!$I$13+(('Final Temp'!$I$17-'Final Temp'!$I$13)*(1-EXP(-N471/'Final Temp'!$I$9))),M471)</f>
        <v>132.70720211617765</v>
      </c>
      <c r="P471" s="66">
        <f>IF(N471=0,O471,'Final Temp'!$I$13)</f>
        <v>75</v>
      </c>
      <c r="Q471" s="66">
        <f t="shared" si="32"/>
        <v>132.70720211617765</v>
      </c>
      <c r="R471" s="66">
        <f>'Final Temp'!$D$13+(('Final Temp'!$I$17-'Final Temp'!$D$13)*(1-EXP(-L471/'Final Temp'!$I$9)))</f>
        <v>136.1760600290248</v>
      </c>
      <c r="S471" s="66">
        <f>IF('Final Temp'!$D$17&gt;='Final Temp'!$I$13,Calcs!R471,"")</f>
        <v>136.1760600290248</v>
      </c>
    </row>
    <row r="472" spans="2:19" x14ac:dyDescent="0.25">
      <c r="B472" s="65">
        <f t="shared" si="33"/>
        <v>847.79999999999382</v>
      </c>
      <c r="C472" s="66">
        <f>'Final Temp'!$D$13+(('Final Temp'!$D$17-'Final Temp'!$D$13)*(1-EXP(-B472/'Final Temp'!$D$9)))</f>
        <v>130.51064934653752</v>
      </c>
      <c r="D472" s="65">
        <f>IF(C472&gt;'Final Temp'!$I$13,D471+A$2,0)</f>
        <v>692.99999999999773</v>
      </c>
      <c r="E472" s="66">
        <f>IF(D472&gt;0,'Final Temp'!$I$13+(('Final Temp'!I$17-'Final Temp'!$I$13)*(1-EXP(-D472/'Final Temp'!I$9))),C472)</f>
        <v>139.47171149319598</v>
      </c>
      <c r="F472" s="66">
        <f>IF(D472=0,E472,'Final Temp'!$I$13)</f>
        <v>75</v>
      </c>
      <c r="G472" s="66">
        <f t="shared" si="34"/>
        <v>139.47171149319598</v>
      </c>
      <c r="H472" s="66">
        <f>'Final Temp'!D$13+(('Final Temp'!I$17-'Final Temp'!D$13)*(1-EXP(-B472/'Final Temp'!I$9)))</f>
        <v>139.72260972073303</v>
      </c>
      <c r="I472" s="66">
        <f>IF('Final Temp'!$D$17&gt;='Final Temp'!$I$13,Calcs!H472,"")</f>
        <v>139.72260972073303</v>
      </c>
      <c r="L472" s="65">
        <f t="shared" si="31"/>
        <v>471</v>
      </c>
      <c r="M472" s="66">
        <f>'Final Temp'!$D$13+(('Final Temp'!$D$17-'Final Temp'!$D$13)*(1-EXP(-L472/'Final Temp'!$D$9)))</f>
        <v>112.97298685629792</v>
      </c>
      <c r="N472" s="65">
        <f>IF(M472&gt;'Final Temp'!$I$13,N471+K$2,0)</f>
        <v>316</v>
      </c>
      <c r="O472" s="66">
        <f>IF(N472&gt;0,'Final Temp'!$I$13+(('Final Temp'!$I$17-'Final Temp'!$I$13)*(1-EXP(-N472/'Final Temp'!$I$9))),M472)</f>
        <v>132.75767110356352</v>
      </c>
      <c r="P472" s="66">
        <f>IF(N472=0,O472,'Final Temp'!$I$13)</f>
        <v>75</v>
      </c>
      <c r="Q472" s="66">
        <f t="shared" si="32"/>
        <v>132.75767110356352</v>
      </c>
      <c r="R472" s="66">
        <f>'Final Temp'!$D$13+(('Final Temp'!$I$17-'Final Temp'!$D$13)*(1-EXP(-L472/'Final Temp'!$I$9)))</f>
        <v>136.20252317543773</v>
      </c>
      <c r="S472" s="66">
        <f>IF('Final Temp'!$D$17&gt;='Final Temp'!$I$13,Calcs!R472,"")</f>
        <v>136.20252317543773</v>
      </c>
    </row>
    <row r="473" spans="2:19" x14ac:dyDescent="0.25">
      <c r="B473" s="65">
        <f t="shared" si="33"/>
        <v>849.59999999999377</v>
      </c>
      <c r="C473" s="66">
        <f>'Final Temp'!$D$13+(('Final Temp'!$D$17-'Final Temp'!$D$13)*(1-EXP(-B473/'Final Temp'!$D$9)))</f>
        <v>130.55797768036962</v>
      </c>
      <c r="D473" s="65">
        <f>IF(C473&gt;'Final Temp'!$I$13,D472+A$2,0)</f>
        <v>694.79999999999768</v>
      </c>
      <c r="E473" s="66">
        <f>IF(D473&gt;0,'Final Temp'!$I$13+(('Final Temp'!I$17-'Final Temp'!$I$13)*(1-EXP(-D473/'Final Temp'!I$9))),C473)</f>
        <v>139.4782739984243</v>
      </c>
      <c r="F473" s="66">
        <f>IF(D473=0,E473,'Final Temp'!$I$13)</f>
        <v>75</v>
      </c>
      <c r="G473" s="66">
        <f t="shared" si="34"/>
        <v>139.4782739984243</v>
      </c>
      <c r="H473" s="66">
        <f>'Final Temp'!D$13+(('Final Temp'!I$17-'Final Temp'!D$13)*(1-EXP(-B473/'Final Temp'!I$9)))</f>
        <v>139.72605551812313</v>
      </c>
      <c r="I473" s="66">
        <f>IF('Final Temp'!$D$17&gt;='Final Temp'!$I$13,Calcs!H473,"")</f>
        <v>139.72605551812313</v>
      </c>
      <c r="L473" s="65">
        <f t="shared" si="31"/>
        <v>472</v>
      </c>
      <c r="M473" s="66">
        <f>'Final Temp'!$D$13+(('Final Temp'!$D$17-'Final Temp'!$D$13)*(1-EXP(-L473/'Final Temp'!$D$9)))</f>
        <v>113.04795771840425</v>
      </c>
      <c r="N473" s="65">
        <f>IF(M473&gt;'Final Temp'!$I$13,N472+K$2,0)</f>
        <v>317</v>
      </c>
      <c r="O473" s="66">
        <f>IF(N473&gt;0,'Final Temp'!$I$13+(('Final Temp'!$I$17-'Final Temp'!$I$13)*(1-EXP(-N473/'Final Temp'!$I$9))),M473)</f>
        <v>132.80779082599943</v>
      </c>
      <c r="P473" s="66">
        <f>IF(N473=0,O473,'Final Temp'!$I$13)</f>
        <v>75</v>
      </c>
      <c r="Q473" s="66">
        <f t="shared" si="32"/>
        <v>132.80779082599943</v>
      </c>
      <c r="R473" s="66">
        <f>'Final Temp'!$D$13+(('Final Temp'!$I$17-'Final Temp'!$D$13)*(1-EXP(-L473/'Final Temp'!$I$9)))</f>
        <v>136.22880318662274</v>
      </c>
      <c r="S473" s="66">
        <f>IF('Final Temp'!$D$17&gt;='Final Temp'!$I$13,Calcs!R473,"")</f>
        <v>136.22880318662274</v>
      </c>
    </row>
    <row r="474" spans="2:19" x14ac:dyDescent="0.25">
      <c r="B474" s="65">
        <f t="shared" si="33"/>
        <v>851.39999999999372</v>
      </c>
      <c r="C474" s="66">
        <f>'Final Temp'!$D$13+(('Final Temp'!$D$17-'Final Temp'!$D$13)*(1-EXP(-B474/'Final Temp'!$D$9)))</f>
        <v>130.60506996315192</v>
      </c>
      <c r="D474" s="65">
        <f>IF(C474&gt;'Final Temp'!$I$13,D473+A$2,0)</f>
        <v>696.59999999999764</v>
      </c>
      <c r="E474" s="66">
        <f>IF(D474&gt;0,'Final Temp'!$I$13+(('Final Temp'!I$17-'Final Temp'!$I$13)*(1-EXP(-D474/'Final Temp'!I$9))),C474)</f>
        <v>139.48475498290341</v>
      </c>
      <c r="F474" s="66">
        <f>IF(D474=0,E474,'Final Temp'!$I$13)</f>
        <v>75</v>
      </c>
      <c r="G474" s="66">
        <f t="shared" si="34"/>
        <v>139.48475498290341</v>
      </c>
      <c r="H474" s="66">
        <f>'Final Temp'!D$13+(('Final Temp'!I$17-'Final Temp'!D$13)*(1-EXP(-B474/'Final Temp'!I$9)))</f>
        <v>139.72945851113064</v>
      </c>
      <c r="I474" s="66">
        <f>IF('Final Temp'!$D$17&gt;='Final Temp'!$I$13,Calcs!H474,"")</f>
        <v>139.72945851113064</v>
      </c>
      <c r="L474" s="65">
        <f t="shared" si="31"/>
        <v>473</v>
      </c>
      <c r="M474" s="66">
        <f>'Final Temp'!$D$13+(('Final Temp'!$D$17-'Final Temp'!$D$13)*(1-EXP(-L474/'Final Temp'!$D$9)))</f>
        <v>113.12272061708767</v>
      </c>
      <c r="N474" s="65">
        <f>IF(M474&gt;'Final Temp'!$I$13,N473+K$2,0)</f>
        <v>318</v>
      </c>
      <c r="O474" s="66">
        <f>IF(N474&gt;0,'Final Temp'!$I$13+(('Final Temp'!$I$17-'Final Temp'!$I$13)*(1-EXP(-N474/'Final Temp'!$I$9))),M474)</f>
        <v>132.85756370053423</v>
      </c>
      <c r="P474" s="66">
        <f>IF(N474=0,O474,'Final Temp'!$I$13)</f>
        <v>75</v>
      </c>
      <c r="Q474" s="66">
        <f t="shared" si="32"/>
        <v>132.85756370053423</v>
      </c>
      <c r="R474" s="66">
        <f>'Final Temp'!$D$13+(('Final Temp'!$I$17-'Final Temp'!$D$13)*(1-EXP(-L474/'Final Temp'!$I$9)))</f>
        <v>136.25490132994659</v>
      </c>
      <c r="S474" s="66">
        <f>IF('Final Temp'!$D$17&gt;='Final Temp'!$I$13,Calcs!R474,"")</f>
        <v>136.25490132994659</v>
      </c>
    </row>
    <row r="475" spans="2:19" x14ac:dyDescent="0.25">
      <c r="B475" s="65">
        <f t="shared" si="33"/>
        <v>853.19999999999368</v>
      </c>
      <c r="C475" s="66">
        <f>'Final Temp'!$D$13+(('Final Temp'!$D$17-'Final Temp'!$D$13)*(1-EXP(-B475/'Final Temp'!$D$9)))</f>
        <v>130.651927372194</v>
      </c>
      <c r="D475" s="65">
        <f>IF(C475&gt;'Final Temp'!$I$13,D474+A$2,0)</f>
        <v>698.39999999999759</v>
      </c>
      <c r="E475" s="66">
        <f>IF(D475&gt;0,'Final Temp'!$I$13+(('Final Temp'!I$17-'Final Temp'!$I$13)*(1-EXP(-D475/'Final Temp'!I$9))),C475)</f>
        <v>139.49115545930033</v>
      </c>
      <c r="F475" s="66">
        <f>IF(D475=0,E475,'Final Temp'!$I$13)</f>
        <v>75</v>
      </c>
      <c r="G475" s="66">
        <f t="shared" si="34"/>
        <v>139.49115545930033</v>
      </c>
      <c r="H475" s="66">
        <f>'Final Temp'!D$13+(('Final Temp'!I$17-'Final Temp'!D$13)*(1-EXP(-B475/'Final Temp'!I$9)))</f>
        <v>139.73281923148005</v>
      </c>
      <c r="I475" s="66">
        <f>IF('Final Temp'!$D$17&gt;='Final Temp'!$I$13,Calcs!H475,"")</f>
        <v>139.73281923148005</v>
      </c>
      <c r="L475" s="65">
        <f t="shared" si="31"/>
        <v>474</v>
      </c>
      <c r="M475" s="66">
        <f>'Final Temp'!$D$13+(('Final Temp'!$D$17-'Final Temp'!$D$13)*(1-EXP(-L475/'Final Temp'!$D$9)))</f>
        <v>113.19727612922274</v>
      </c>
      <c r="N475" s="65">
        <f>IF(M475&gt;'Final Temp'!$I$13,N474+K$2,0)</f>
        <v>319</v>
      </c>
      <c r="O475" s="66">
        <f>IF(N475&gt;0,'Final Temp'!$I$13+(('Final Temp'!$I$17-'Final Temp'!$I$13)*(1-EXP(-N475/'Final Temp'!$I$9))),M475)</f>
        <v>132.90699212748976</v>
      </c>
      <c r="P475" s="66">
        <f>IF(N475=0,O475,'Final Temp'!$I$13)</f>
        <v>75</v>
      </c>
      <c r="Q475" s="66">
        <f t="shared" si="32"/>
        <v>132.90699212748976</v>
      </c>
      <c r="R475" s="66">
        <f>'Final Temp'!$D$13+(('Final Temp'!$I$17-'Final Temp'!$D$13)*(1-EXP(-L475/'Final Temp'!$I$9)))</f>
        <v>136.28081886400537</v>
      </c>
      <c r="S475" s="66">
        <f>IF('Final Temp'!$D$17&gt;='Final Temp'!$I$13,Calcs!R475,"")</f>
        <v>136.28081886400537</v>
      </c>
    </row>
    <row r="476" spans="2:19" x14ac:dyDescent="0.25">
      <c r="B476" s="65">
        <f t="shared" si="33"/>
        <v>854.99999999999363</v>
      </c>
      <c r="C476" s="66">
        <f>'Final Temp'!$D$13+(('Final Temp'!$D$17-'Final Temp'!$D$13)*(1-EXP(-B476/'Final Temp'!$D$9)))</f>
        <v>130.69855107893349</v>
      </c>
      <c r="D476" s="65">
        <f>IF(C476&gt;'Final Temp'!$I$13,D475+A$2,0)</f>
        <v>700.19999999999754</v>
      </c>
      <c r="E476" s="66">
        <f>IF(D476&gt;0,'Final Temp'!$I$13+(('Final Temp'!I$17-'Final Temp'!$I$13)*(1-EXP(-D476/'Final Temp'!I$9))),C476)</f>
        <v>139.49747642770248</v>
      </c>
      <c r="F476" s="66">
        <f>IF(D476=0,E476,'Final Temp'!$I$13)</f>
        <v>75</v>
      </c>
      <c r="G476" s="66">
        <f t="shared" si="34"/>
        <v>139.49747642770248</v>
      </c>
      <c r="H476" s="66">
        <f>'Final Temp'!D$13+(('Final Temp'!I$17-'Final Temp'!D$13)*(1-EXP(-B476/'Final Temp'!I$9)))</f>
        <v>139.7361382042908</v>
      </c>
      <c r="I476" s="66">
        <f>IF('Final Temp'!$D$17&gt;='Final Temp'!$I$13,Calcs!H476,"")</f>
        <v>139.7361382042908</v>
      </c>
      <c r="L476" s="65">
        <f t="shared" si="31"/>
        <v>475</v>
      </c>
      <c r="M476" s="66">
        <f>'Final Temp'!$D$13+(('Final Temp'!$D$17-'Final Temp'!$D$13)*(1-EXP(-L476/'Final Temp'!$D$9)))</f>
        <v>113.27162483008387</v>
      </c>
      <c r="N476" s="65">
        <f>IF(M476&gt;'Final Temp'!$I$13,N475+K$2,0)</f>
        <v>320</v>
      </c>
      <c r="O476" s="66">
        <f>IF(N476&gt;0,'Final Temp'!$I$13+(('Final Temp'!$I$17-'Final Temp'!$I$13)*(1-EXP(-N476/'Final Temp'!$I$9))),M476)</f>
        <v>132.95607849057677</v>
      </c>
      <c r="P476" s="66">
        <f>IF(N476=0,O476,'Final Temp'!$I$13)</f>
        <v>75</v>
      </c>
      <c r="Q476" s="66">
        <f t="shared" si="32"/>
        <v>132.95607849057677</v>
      </c>
      <c r="R476" s="66">
        <f>'Final Temp'!$D$13+(('Final Temp'!$I$17-'Final Temp'!$D$13)*(1-EXP(-L476/'Final Temp'!$I$9)))</f>
        <v>136.30655703868516</v>
      </c>
      <c r="S476" s="66">
        <f>IF('Final Temp'!$D$17&gt;='Final Temp'!$I$13,Calcs!R476,"")</f>
        <v>136.30655703868516</v>
      </c>
    </row>
    <row r="477" spans="2:19" x14ac:dyDescent="0.25">
      <c r="B477" s="65">
        <f t="shared" si="33"/>
        <v>856.79999999999359</v>
      </c>
      <c r="C477" s="66">
        <f>'Final Temp'!$D$13+(('Final Temp'!$D$17-'Final Temp'!$D$13)*(1-EXP(-B477/'Final Temp'!$D$9)))</f>
        <v>130.74494224896551</v>
      </c>
      <c r="D477" s="65">
        <f>IF(C477&gt;'Final Temp'!$I$13,D476+A$2,0)</f>
        <v>701.9999999999975</v>
      </c>
      <c r="E477" s="66">
        <f>IF(D477&gt;0,'Final Temp'!$I$13+(('Final Temp'!I$17-'Final Temp'!$I$13)*(1-EXP(-D477/'Final Temp'!I$9))),C477)</f>
        <v>139.5037188757741</v>
      </c>
      <c r="F477" s="66">
        <f>IF(D477=0,E477,'Final Temp'!$I$13)</f>
        <v>75</v>
      </c>
      <c r="G477" s="66">
        <f t="shared" si="34"/>
        <v>139.5037188757741</v>
      </c>
      <c r="H477" s="66">
        <f>'Final Temp'!D$13+(('Final Temp'!I$17-'Final Temp'!D$13)*(1-EXP(-B477/'Final Temp'!I$9)))</f>
        <v>139.73941594815915</v>
      </c>
      <c r="I477" s="66">
        <f>IF('Final Temp'!$D$17&gt;='Final Temp'!$I$13,Calcs!H477,"")</f>
        <v>139.73941594815915</v>
      </c>
      <c r="L477" s="65">
        <f t="shared" si="31"/>
        <v>476</v>
      </c>
      <c r="M477" s="66">
        <f>'Final Temp'!$D$13+(('Final Temp'!$D$17-'Final Temp'!$D$13)*(1-EXP(-L477/'Final Temp'!$D$9)))</f>
        <v>113.34576729334962</v>
      </c>
      <c r="N477" s="65">
        <f>IF(M477&gt;'Final Temp'!$I$13,N476+K$2,0)</f>
        <v>321</v>
      </c>
      <c r="O477" s="66">
        <f>IF(N477&gt;0,'Final Temp'!$I$13+(('Final Temp'!$I$17-'Final Temp'!$I$13)*(1-EXP(-N477/'Final Temp'!$I$9))),M477)</f>
        <v>133.00482515700978</v>
      </c>
      <c r="P477" s="66">
        <f>IF(N477=0,O477,'Final Temp'!$I$13)</f>
        <v>75</v>
      </c>
      <c r="Q477" s="66">
        <f t="shared" si="32"/>
        <v>133.00482515700978</v>
      </c>
      <c r="R477" s="66">
        <f>'Final Temp'!$D$13+(('Final Temp'!$I$17-'Final Temp'!$D$13)*(1-EXP(-L477/'Final Temp'!$I$9)))</f>
        <v>136.33211709522237</v>
      </c>
      <c r="S477" s="66">
        <f>IF('Final Temp'!$D$17&gt;='Final Temp'!$I$13,Calcs!R477,"")</f>
        <v>136.33211709522237</v>
      </c>
    </row>
    <row r="478" spans="2:19" x14ac:dyDescent="0.25">
      <c r="B478" s="65">
        <f t="shared" si="33"/>
        <v>858.59999999999354</v>
      </c>
      <c r="C478" s="66">
        <f>'Final Temp'!$D$13+(('Final Temp'!$D$17-'Final Temp'!$D$13)*(1-EXP(-B478/'Final Temp'!$D$9)))</f>
        <v>130.79110204207171</v>
      </c>
      <c r="D478" s="65">
        <f>IF(C478&gt;'Final Temp'!$I$13,D477+A$2,0)</f>
        <v>703.79999999999745</v>
      </c>
      <c r="E478" s="66">
        <f>IF(D478&gt;0,'Final Temp'!$I$13+(('Final Temp'!I$17-'Final Temp'!$I$13)*(1-EXP(-D478/'Final Temp'!I$9))),C478)</f>
        <v>139.50988377891036</v>
      </c>
      <c r="F478" s="66">
        <f>IF(D478=0,E478,'Final Temp'!$I$13)</f>
        <v>75</v>
      </c>
      <c r="G478" s="66">
        <f t="shared" si="34"/>
        <v>139.50988377891036</v>
      </c>
      <c r="H478" s="66">
        <f>'Final Temp'!D$13+(('Final Temp'!I$17-'Final Temp'!D$13)*(1-EXP(-B478/'Final Temp'!I$9)))</f>
        <v>139.74265297523922</v>
      </c>
      <c r="I478" s="66">
        <f>IF('Final Temp'!$D$17&gt;='Final Temp'!$I$13,Calcs!H478,"")</f>
        <v>139.74265297523922</v>
      </c>
      <c r="L478" s="65">
        <f t="shared" si="31"/>
        <v>477</v>
      </c>
      <c r="M478" s="66">
        <f>'Final Temp'!$D$13+(('Final Temp'!$D$17-'Final Temp'!$D$13)*(1-EXP(-L478/'Final Temp'!$D$9)))</f>
        <v>113.41970409110733</v>
      </c>
      <c r="N478" s="65">
        <f>IF(M478&gt;'Final Temp'!$I$13,N477+K$2,0)</f>
        <v>322</v>
      </c>
      <c r="O478" s="66">
        <f>IF(N478&gt;0,'Final Temp'!$I$13+(('Final Temp'!$I$17-'Final Temp'!$I$13)*(1-EXP(-N478/'Final Temp'!$I$9))),M478)</f>
        <v>133.05323447762126</v>
      </c>
      <c r="P478" s="66">
        <f>IF(N478=0,O478,'Final Temp'!$I$13)</f>
        <v>75</v>
      </c>
      <c r="Q478" s="66">
        <f t="shared" si="32"/>
        <v>133.05323447762126</v>
      </c>
      <c r="R478" s="66">
        <f>'Final Temp'!$D$13+(('Final Temp'!$I$17-'Final Temp'!$D$13)*(1-EXP(-L478/'Final Temp'!$I$9)))</f>
        <v>136.35750026626357</v>
      </c>
      <c r="S478" s="66">
        <f>IF('Final Temp'!$D$17&gt;='Final Temp'!$I$13,Calcs!R478,"")</f>
        <v>136.35750026626357</v>
      </c>
    </row>
    <row r="479" spans="2:19" x14ac:dyDescent="0.25">
      <c r="B479" s="65">
        <f t="shared" si="33"/>
        <v>860.3999999999935</v>
      </c>
      <c r="C479" s="66">
        <f>'Final Temp'!$D$13+(('Final Temp'!$D$17-'Final Temp'!$D$13)*(1-EXP(-B479/'Final Temp'!$D$9)))</f>
        <v>130.83703161224935</v>
      </c>
      <c r="D479" s="65">
        <f>IF(C479&gt;'Final Temp'!$I$13,D478+A$2,0)</f>
        <v>705.59999999999741</v>
      </c>
      <c r="E479" s="66">
        <f>IF(D479&gt;0,'Final Temp'!$I$13+(('Final Temp'!I$17-'Final Temp'!$I$13)*(1-EXP(-D479/'Final Temp'!I$9))),C479)</f>
        <v>139.51597210038989</v>
      </c>
      <c r="F479" s="66">
        <f>IF(D479=0,E479,'Final Temp'!$I$13)</f>
        <v>75</v>
      </c>
      <c r="G479" s="66">
        <f t="shared" si="34"/>
        <v>139.51597210038989</v>
      </c>
      <c r="H479" s="66">
        <f>'Final Temp'!D$13+(('Final Temp'!I$17-'Final Temp'!D$13)*(1-EXP(-B479/'Final Temp'!I$9)))</f>
        <v>139.74584979132311</v>
      </c>
      <c r="I479" s="66">
        <f>IF('Final Temp'!$D$17&gt;='Final Temp'!$I$13,Calcs!H479,"")</f>
        <v>139.74584979132311</v>
      </c>
      <c r="L479" s="65">
        <f t="shared" si="31"/>
        <v>478</v>
      </c>
      <c r="M479" s="66">
        <f>'Final Temp'!$D$13+(('Final Temp'!$D$17-'Final Temp'!$D$13)*(1-EXP(-L479/'Final Temp'!$D$9)))</f>
        <v>113.49343579385732</v>
      </c>
      <c r="N479" s="65">
        <f>IF(M479&gt;'Final Temp'!$I$13,N478+K$2,0)</f>
        <v>323</v>
      </c>
      <c r="O479" s="66">
        <f>IF(N479&gt;0,'Final Temp'!$I$13+(('Final Temp'!$I$17-'Final Temp'!$I$13)*(1-EXP(-N479/'Final Temp'!$I$9))),M479)</f>
        <v>133.10130878697504</v>
      </c>
      <c r="P479" s="66">
        <f>IF(N479=0,O479,'Final Temp'!$I$13)</f>
        <v>75</v>
      </c>
      <c r="Q479" s="66">
        <f t="shared" si="32"/>
        <v>133.10130878697504</v>
      </c>
      <c r="R479" s="66">
        <f>'Final Temp'!$D$13+(('Final Temp'!$I$17-'Final Temp'!$D$13)*(1-EXP(-L479/'Final Temp'!$I$9)))</f>
        <v>136.38270777592496</v>
      </c>
      <c r="S479" s="66">
        <f>IF('Final Temp'!$D$17&gt;='Final Temp'!$I$13,Calcs!R479,"")</f>
        <v>136.38270777592496</v>
      </c>
    </row>
    <row r="480" spans="2:19" x14ac:dyDescent="0.25">
      <c r="B480" s="65">
        <f t="shared" si="33"/>
        <v>862.19999999999345</v>
      </c>
      <c r="C480" s="66">
        <f>'Final Temp'!$D$13+(('Final Temp'!$D$17-'Final Temp'!$D$13)*(1-EXP(-B480/'Final Temp'!$D$9)))</f>
        <v>130.88273210774005</v>
      </c>
      <c r="D480" s="65">
        <f>IF(C480&gt;'Final Temp'!$I$13,D479+A$2,0)</f>
        <v>707.39999999999736</v>
      </c>
      <c r="E480" s="66">
        <f>IF(D480&gt;0,'Final Temp'!$I$13+(('Final Temp'!I$17-'Final Temp'!$I$13)*(1-EXP(-D480/'Final Temp'!I$9))),C480)</f>
        <v>139.5219847915254</v>
      </c>
      <c r="F480" s="66">
        <f>IF(D480=0,E480,'Final Temp'!$I$13)</f>
        <v>75</v>
      </c>
      <c r="G480" s="66">
        <f t="shared" si="34"/>
        <v>139.5219847915254</v>
      </c>
      <c r="H480" s="66">
        <f>'Final Temp'!D$13+(('Final Temp'!I$17-'Final Temp'!D$13)*(1-EXP(-B480/'Final Temp'!I$9)))</f>
        <v>139.74900689591982</v>
      </c>
      <c r="I480" s="66">
        <f>IF('Final Temp'!$D$17&gt;='Final Temp'!$I$13,Calcs!H480,"")</f>
        <v>139.74900689591982</v>
      </c>
      <c r="L480" s="65">
        <f t="shared" si="31"/>
        <v>479</v>
      </c>
      <c r="M480" s="66">
        <f>'Final Temp'!$D$13+(('Final Temp'!$D$17-'Final Temp'!$D$13)*(1-EXP(-L480/'Final Temp'!$D$9)))</f>
        <v>113.56696297051742</v>
      </c>
      <c r="N480" s="65">
        <f>IF(M480&gt;'Final Temp'!$I$13,N479+K$2,0)</f>
        <v>324</v>
      </c>
      <c r="O480" s="66">
        <f>IF(N480&gt;0,'Final Temp'!$I$13+(('Final Temp'!$I$17-'Final Temp'!$I$13)*(1-EXP(-N480/'Final Temp'!$I$9))),M480)</f>
        <v>133.14905040347881</v>
      </c>
      <c r="P480" s="66">
        <f>IF(N480=0,O480,'Final Temp'!$I$13)</f>
        <v>75</v>
      </c>
      <c r="Q480" s="66">
        <f t="shared" si="32"/>
        <v>133.14905040347881</v>
      </c>
      <c r="R480" s="66">
        <f>'Final Temp'!$D$13+(('Final Temp'!$I$17-'Final Temp'!$D$13)*(1-EXP(-L480/'Final Temp'!$I$9)))</f>
        <v>136.40774083985133</v>
      </c>
      <c r="S480" s="66">
        <f>IF('Final Temp'!$D$17&gt;='Final Temp'!$I$13,Calcs!R480,"")</f>
        <v>136.40774083985133</v>
      </c>
    </row>
    <row r="481" spans="2:19" x14ac:dyDescent="0.25">
      <c r="B481" s="65">
        <f t="shared" si="33"/>
        <v>863.99999999999341</v>
      </c>
      <c r="C481" s="66">
        <f>'Final Temp'!$D$13+(('Final Temp'!$D$17-'Final Temp'!$D$13)*(1-EXP(-B481/'Final Temp'!$D$9)))</f>
        <v>130.92820467105861</v>
      </c>
      <c r="D481" s="65">
        <f>IF(C481&gt;'Final Temp'!$I$13,D480+A$2,0)</f>
        <v>709.19999999999732</v>
      </c>
      <c r="E481" s="66">
        <f>IF(D481&gt;0,'Final Temp'!$I$13+(('Final Temp'!I$17-'Final Temp'!$I$13)*(1-EXP(-D481/'Final Temp'!I$9))),C481)</f>
        <v>139.52792279181202</v>
      </c>
      <c r="F481" s="66">
        <f>IF(D481=0,E481,'Final Temp'!$I$13)</f>
        <v>75</v>
      </c>
      <c r="G481" s="66">
        <f t="shared" si="34"/>
        <v>139.52792279181202</v>
      </c>
      <c r="H481" s="66">
        <f>'Final Temp'!D$13+(('Final Temp'!I$17-'Final Temp'!D$13)*(1-EXP(-B481/'Final Temp'!I$9)))</f>
        <v>139.75212478233334</v>
      </c>
      <c r="I481" s="66">
        <f>IF('Final Temp'!$D$17&gt;='Final Temp'!$I$13,Calcs!H481,"")</f>
        <v>139.75212478233334</v>
      </c>
      <c r="L481" s="68">
        <f t="shared" si="31"/>
        <v>480</v>
      </c>
      <c r="M481" s="69">
        <f>'Final Temp'!$D$13+(('Final Temp'!$D$17-'Final Temp'!$D$13)*(1-EXP(-L481/'Final Temp'!$D$9)))</f>
        <v>113.64028618842732</v>
      </c>
      <c r="N481" s="68">
        <f>IF(M481&gt;'Final Temp'!$I$13,N480+K$2,0)</f>
        <v>325</v>
      </c>
      <c r="O481" s="69">
        <f>IF(N481&gt;0,'Final Temp'!$I$13+(('Final Temp'!$I$17-'Final Temp'!$I$13)*(1-EXP(-N481/'Final Temp'!$I$9))),M481)</f>
        <v>133.19646162949607</v>
      </c>
      <c r="P481" s="69">
        <f>IF(N481=0,O481,'Final Temp'!$I$13)</f>
        <v>75</v>
      </c>
      <c r="Q481" s="69">
        <f t="shared" si="32"/>
        <v>133.19646162949607</v>
      </c>
      <c r="R481" s="69">
        <f>'Final Temp'!$D$13+(('Final Temp'!$I$17-'Final Temp'!$D$13)*(1-EXP(-L481/'Final Temp'!$I$9)))</f>
        <v>136.43260066527478</v>
      </c>
      <c r="S481" s="66">
        <f>IF('Final Temp'!$D$17&gt;='Final Temp'!$I$13,Calcs!R481,"")</f>
        <v>136.43260066527478</v>
      </c>
    </row>
    <row r="482" spans="2:19" x14ac:dyDescent="0.25">
      <c r="B482" s="65">
        <f t="shared" si="33"/>
        <v>865.79999999999336</v>
      </c>
      <c r="C482" s="66">
        <f>'Final Temp'!$D$13+(('Final Temp'!$D$17-'Final Temp'!$D$13)*(1-EXP(-B482/'Final Temp'!$D$9)))</f>
        <v>130.97345043902141</v>
      </c>
      <c r="D482" s="65">
        <f>IF(C482&gt;'Final Temp'!$I$13,D481+A$2,0)</f>
        <v>710.99999999999727</v>
      </c>
      <c r="E482" s="66">
        <f>IF(D482&gt;0,'Final Temp'!$I$13+(('Final Temp'!I$17-'Final Temp'!$I$13)*(1-EXP(-D482/'Final Temp'!I$9))),C482)</f>
        <v>139.53378702907443</v>
      </c>
      <c r="F482" s="66">
        <f>IF(D482=0,E482,'Final Temp'!$I$13)</f>
        <v>75</v>
      </c>
      <c r="G482" s="66">
        <f t="shared" si="34"/>
        <v>139.53378702907443</v>
      </c>
      <c r="H482" s="66">
        <f>'Final Temp'!D$13+(('Final Temp'!I$17-'Final Temp'!D$13)*(1-EXP(-B482/'Final Temp'!I$9)))</f>
        <v>139.75520393773985</v>
      </c>
      <c r="I482" s="66">
        <f>IF('Final Temp'!$D$17&gt;='Final Temp'!$I$13,Calcs!H482,"")</f>
        <v>139.75520393773985</v>
      </c>
      <c r="L482" s="65">
        <f t="shared" si="31"/>
        <v>481</v>
      </c>
      <c r="M482" s="66">
        <f>'Final Temp'!$D$13+(('Final Temp'!$D$17-'Final Temp'!$D$13)*(1-EXP(-L482/'Final Temp'!$D$9)))</f>
        <v>113.71340601335294</v>
      </c>
      <c r="N482" s="65">
        <f>IF(M482&gt;'Final Temp'!$I$13,N481+K$2,0)</f>
        <v>326</v>
      </c>
      <c r="O482" s="66">
        <f>IF(N482&gt;0,'Final Temp'!$I$13+(('Final Temp'!$I$17-'Final Temp'!$I$13)*(1-EXP(-N482/'Final Temp'!$I$9))),M482)</f>
        <v>133.24354475145697</v>
      </c>
      <c r="P482" s="66">
        <f>IF(N482=0,O482,'Final Temp'!$I$13)</f>
        <v>75</v>
      </c>
      <c r="Q482" s="66">
        <f t="shared" si="32"/>
        <v>133.24354475145697</v>
      </c>
      <c r="R482" s="66">
        <f>'Final Temp'!$D$13+(('Final Temp'!$I$17-'Final Temp'!$D$13)*(1-EXP(-L482/'Final Temp'!$I$9)))</f>
        <v>136.45728845107283</v>
      </c>
      <c r="S482" s="66">
        <f>IF('Final Temp'!$D$17&gt;='Final Temp'!$I$13,Calcs!R482,"")</f>
        <v>136.45728845107283</v>
      </c>
    </row>
    <row r="483" spans="2:19" x14ac:dyDescent="0.25">
      <c r="B483" s="65">
        <f t="shared" si="33"/>
        <v>867.59999999999332</v>
      </c>
      <c r="C483" s="66">
        <f>'Final Temp'!$D$13+(('Final Temp'!$D$17-'Final Temp'!$D$13)*(1-EXP(-B483/'Final Temp'!$D$9)))</f>
        <v>131.01847054277505</v>
      </c>
      <c r="D483" s="65">
        <f>IF(C483&gt;'Final Temp'!$I$13,D482+A$2,0)</f>
        <v>712.79999999999723</v>
      </c>
      <c r="E483" s="66">
        <f>IF(D483&gt;0,'Final Temp'!$I$13+(('Final Temp'!I$17-'Final Temp'!$I$13)*(1-EXP(-D483/'Final Temp'!I$9))),C483)</f>
        <v>139.53957841961159</v>
      </c>
      <c r="F483" s="66">
        <f>IF(D483=0,E483,'Final Temp'!$I$13)</f>
        <v>75</v>
      </c>
      <c r="G483" s="66">
        <f t="shared" si="34"/>
        <v>139.53957841961159</v>
      </c>
      <c r="H483" s="66">
        <f>'Final Temp'!D$13+(('Final Temp'!I$17-'Final Temp'!D$13)*(1-EXP(-B483/'Final Temp'!I$9)))</f>
        <v>139.75824484326353</v>
      </c>
      <c r="I483" s="66">
        <f>IF('Final Temp'!$D$17&gt;='Final Temp'!$I$13,Calcs!H483,"")</f>
        <v>139.75824484326353</v>
      </c>
      <c r="L483" s="65">
        <f t="shared" si="31"/>
        <v>482</v>
      </c>
      <c r="M483" s="66">
        <f>'Final Temp'!$D$13+(('Final Temp'!$D$17-'Final Temp'!$D$13)*(1-EXP(-L483/'Final Temp'!$D$9)))</f>
        <v>113.78632300949086</v>
      </c>
      <c r="N483" s="65">
        <f>IF(M483&gt;'Final Temp'!$I$13,N482+K$2,0)</f>
        <v>327</v>
      </c>
      <c r="O483" s="66">
        <f>IF(N483&gt;0,'Final Temp'!$I$13+(('Final Temp'!$I$17-'Final Temp'!$I$13)*(1-EXP(-N483/'Final Temp'!$I$9))),M483)</f>
        <v>133.29030203996871</v>
      </c>
      <c r="P483" s="66">
        <f>IF(N483=0,O483,'Final Temp'!$I$13)</f>
        <v>75</v>
      </c>
      <c r="Q483" s="66">
        <f t="shared" si="32"/>
        <v>133.29030203996871</v>
      </c>
      <c r="R483" s="66">
        <f>'Final Temp'!$D$13+(('Final Temp'!$I$17-'Final Temp'!$D$13)*(1-EXP(-L483/'Final Temp'!$I$9)))</f>
        <v>136.48180538782645</v>
      </c>
      <c r="S483" s="66">
        <f>IF('Final Temp'!$D$17&gt;='Final Temp'!$I$13,Calcs!R483,"")</f>
        <v>136.48180538782645</v>
      </c>
    </row>
    <row r="484" spans="2:19" x14ac:dyDescent="0.25">
      <c r="B484" s="65">
        <f t="shared" si="33"/>
        <v>869.39999999999327</v>
      </c>
      <c r="C484" s="66">
        <f>'Final Temp'!$D$13+(('Final Temp'!$D$17-'Final Temp'!$D$13)*(1-EXP(-B484/'Final Temp'!$D$9)))</f>
        <v>131.06326610782452</v>
      </c>
      <c r="D484" s="65">
        <f>IF(C484&gt;'Final Temp'!$I$13,D483+A$2,0)</f>
        <v>714.59999999999718</v>
      </c>
      <c r="E484" s="66">
        <f>IF(D484&gt;0,'Final Temp'!$I$13+(('Final Temp'!I$17-'Final Temp'!$I$13)*(1-EXP(-D484/'Final Temp'!I$9))),C484)</f>
        <v>139.54529786834013</v>
      </c>
      <c r="F484" s="66">
        <f>IF(D484=0,E484,'Final Temp'!$I$13)</f>
        <v>75</v>
      </c>
      <c r="G484" s="66">
        <f t="shared" si="34"/>
        <v>139.54529786834013</v>
      </c>
      <c r="H484" s="66">
        <f>'Final Temp'!D$13+(('Final Temp'!I$17-'Final Temp'!D$13)*(1-EXP(-B484/'Final Temp'!I$9)))</f>
        <v>139.76124797405214</v>
      </c>
      <c r="I484" s="66">
        <f>IF('Final Temp'!$D$17&gt;='Final Temp'!$I$13,Calcs!H484,"")</f>
        <v>139.76124797405214</v>
      </c>
      <c r="L484" s="65">
        <f t="shared" si="31"/>
        <v>483</v>
      </c>
      <c r="M484" s="66">
        <f>'Final Temp'!$D$13+(('Final Temp'!$D$17-'Final Temp'!$D$13)*(1-EXP(-L484/'Final Temp'!$D$9)))</f>
        <v>113.85903773947254</v>
      </c>
      <c r="N484" s="65">
        <f>IF(M484&gt;'Final Temp'!$I$13,N483+K$2,0)</f>
        <v>328</v>
      </c>
      <c r="O484" s="66">
        <f>IF(N484&gt;0,'Final Temp'!$I$13+(('Final Temp'!$I$17-'Final Temp'!$I$13)*(1-EXP(-N484/'Final Temp'!$I$9))),M484)</f>
        <v>133.33673574992505</v>
      </c>
      <c r="P484" s="66">
        <f>IF(N484=0,O484,'Final Temp'!$I$13)</f>
        <v>75</v>
      </c>
      <c r="Q484" s="66">
        <f t="shared" si="32"/>
        <v>133.33673574992505</v>
      </c>
      <c r="R484" s="66">
        <f>'Final Temp'!$D$13+(('Final Temp'!$I$17-'Final Temp'!$D$13)*(1-EXP(-L484/'Final Temp'!$I$9)))</f>
        <v>136.50615265787718</v>
      </c>
      <c r="S484" s="66">
        <f>IF('Final Temp'!$D$17&gt;='Final Temp'!$I$13,Calcs!R484,"")</f>
        <v>136.50615265787718</v>
      </c>
    </row>
    <row r="485" spans="2:19" x14ac:dyDescent="0.25">
      <c r="B485" s="65">
        <f t="shared" si="33"/>
        <v>871.19999999999322</v>
      </c>
      <c r="C485" s="66">
        <f>'Final Temp'!$D$13+(('Final Temp'!$D$17-'Final Temp'!$D$13)*(1-EXP(-B485/'Final Temp'!$D$9)))</f>
        <v>131.10783825406122</v>
      </c>
      <c r="D485" s="65">
        <f>IF(C485&gt;'Final Temp'!$I$13,D484+A$2,0)</f>
        <v>716.39999999999714</v>
      </c>
      <c r="E485" s="66">
        <f>IF(D485&gt;0,'Final Temp'!$I$13+(('Final Temp'!I$17-'Final Temp'!$I$13)*(1-EXP(-D485/'Final Temp'!I$9))),C485)</f>
        <v>139.55094626893543</v>
      </c>
      <c r="F485" s="66">
        <f>IF(D485=0,E485,'Final Temp'!$I$13)</f>
        <v>75</v>
      </c>
      <c r="G485" s="66">
        <f t="shared" si="34"/>
        <v>139.55094626893543</v>
      </c>
      <c r="H485" s="66">
        <f>'Final Temp'!D$13+(('Final Temp'!I$17-'Final Temp'!D$13)*(1-EXP(-B485/'Final Temp'!I$9)))</f>
        <v>139.76421379935096</v>
      </c>
      <c r="I485" s="66">
        <f>IF('Final Temp'!$D$17&gt;='Final Temp'!$I$13,Calcs!H485,"")</f>
        <v>139.76421379935096</v>
      </c>
      <c r="L485" s="65">
        <f t="shared" si="31"/>
        <v>484</v>
      </c>
      <c r="M485" s="66">
        <f>'Final Temp'!$D$13+(('Final Temp'!$D$17-'Final Temp'!$D$13)*(1-EXP(-L485/'Final Temp'!$D$9)))</f>
        <v>113.93155076436881</v>
      </c>
      <c r="N485" s="65">
        <f>IF(M485&gt;'Final Temp'!$I$13,N484+K$2,0)</f>
        <v>329</v>
      </c>
      <c r="O485" s="66">
        <f>IF(N485&gt;0,'Final Temp'!$I$13+(('Final Temp'!$I$17-'Final Temp'!$I$13)*(1-EXP(-N485/'Final Temp'!$I$9))),M485)</f>
        <v>133.38284812061499</v>
      </c>
      <c r="P485" s="66">
        <f>IF(N485=0,O485,'Final Temp'!$I$13)</f>
        <v>75</v>
      </c>
      <c r="Q485" s="66">
        <f t="shared" si="32"/>
        <v>133.38284812061499</v>
      </c>
      <c r="R485" s="66">
        <f>'Final Temp'!$D$13+(('Final Temp'!$I$17-'Final Temp'!$D$13)*(1-EXP(-L485/'Final Temp'!$I$9)))</f>
        <v>136.53033143538437</v>
      </c>
      <c r="S485" s="66">
        <f>IF('Final Temp'!$D$17&gt;='Final Temp'!$I$13,Calcs!R485,"")</f>
        <v>136.53033143538437</v>
      </c>
    </row>
    <row r="486" spans="2:19" x14ac:dyDescent="0.25">
      <c r="B486" s="65">
        <f t="shared" si="33"/>
        <v>872.99999999999318</v>
      </c>
      <c r="C486" s="66">
        <f>'Final Temp'!$D$13+(('Final Temp'!$D$17-'Final Temp'!$D$13)*(1-EXP(-B486/'Final Temp'!$D$9)))</f>
        <v>131.1521880957911</v>
      </c>
      <c r="D486" s="65">
        <f>IF(C486&gt;'Final Temp'!$I$13,D485+A$2,0)</f>
        <v>718.19999999999709</v>
      </c>
      <c r="E486" s="66">
        <f>IF(D486&gt;0,'Final Temp'!$I$13+(('Final Temp'!I$17-'Final Temp'!$I$13)*(1-EXP(-D486/'Final Temp'!I$9))),C486)</f>
        <v>139.5565245039717</v>
      </c>
      <c r="F486" s="66">
        <f>IF(D486=0,E486,'Final Temp'!$I$13)</f>
        <v>75</v>
      </c>
      <c r="G486" s="66">
        <f t="shared" si="34"/>
        <v>139.5565245039717</v>
      </c>
      <c r="H486" s="66">
        <f>'Final Temp'!D$13+(('Final Temp'!I$17-'Final Temp'!D$13)*(1-EXP(-B486/'Final Temp'!I$9)))</f>
        <v>139.76714278257623</v>
      </c>
      <c r="I486" s="66">
        <f>IF('Final Temp'!$D$17&gt;='Final Temp'!$I$13,Calcs!H486,"")</f>
        <v>139.76714278257623</v>
      </c>
      <c r="L486" s="65">
        <f t="shared" si="31"/>
        <v>485</v>
      </c>
      <c r="M486" s="66">
        <f>'Final Temp'!$D$13+(('Final Temp'!$D$17-'Final Temp'!$D$13)*(1-EXP(-L486/'Final Temp'!$D$9)))</f>
        <v>114.00386264369413</v>
      </c>
      <c r="N486" s="65">
        <f>IF(M486&gt;'Final Temp'!$I$13,N485+K$2,0)</f>
        <v>330</v>
      </c>
      <c r="O486" s="66">
        <f>IF(N486&gt;0,'Final Temp'!$I$13+(('Final Temp'!$I$17-'Final Temp'!$I$13)*(1-EXP(-N486/'Final Temp'!$I$9))),M486)</f>
        <v>133.42864137583078</v>
      </c>
      <c r="P486" s="66">
        <f>IF(N486=0,O486,'Final Temp'!$I$13)</f>
        <v>75</v>
      </c>
      <c r="Q486" s="66">
        <f t="shared" si="32"/>
        <v>133.42864137583078</v>
      </c>
      <c r="R486" s="66">
        <f>'Final Temp'!$D$13+(('Final Temp'!$I$17-'Final Temp'!$D$13)*(1-EXP(-L486/'Final Temp'!$I$9)))</f>
        <v>136.55434288638168</v>
      </c>
      <c r="S486" s="66">
        <f>IF('Final Temp'!$D$17&gt;='Final Temp'!$I$13,Calcs!R486,"")</f>
        <v>136.55434288638168</v>
      </c>
    </row>
    <row r="487" spans="2:19" x14ac:dyDescent="0.25">
      <c r="B487" s="65">
        <f t="shared" si="33"/>
        <v>874.79999999999313</v>
      </c>
      <c r="C487" s="66">
        <f>'Final Temp'!$D$13+(('Final Temp'!$D$17-'Final Temp'!$D$13)*(1-EXP(-B487/'Final Temp'!$D$9)))</f>
        <v>131.19631674176259</v>
      </c>
      <c r="D487" s="65">
        <f>IF(C487&gt;'Final Temp'!$I$13,D486+A$2,0)</f>
        <v>719.99999999999704</v>
      </c>
      <c r="E487" s="66">
        <f>IF(D487&gt;0,'Final Temp'!$I$13+(('Final Temp'!I$17-'Final Temp'!$I$13)*(1-EXP(-D487/'Final Temp'!I$9))),C487)</f>
        <v>139.56203344505946</v>
      </c>
      <c r="F487" s="66">
        <f>IF(D487=0,E487,'Final Temp'!$I$13)</f>
        <v>75</v>
      </c>
      <c r="G487" s="66">
        <f t="shared" si="34"/>
        <v>139.56203344505946</v>
      </c>
      <c r="H487" s="66">
        <f>'Final Temp'!D$13+(('Final Temp'!I$17-'Final Temp'!D$13)*(1-EXP(-B487/'Final Temp'!I$9)))</f>
        <v>139.77003538138752</v>
      </c>
      <c r="I487" s="66">
        <f>IF('Final Temp'!$D$17&gt;='Final Temp'!$I$13,Calcs!H487,"")</f>
        <v>139.77003538138752</v>
      </c>
      <c r="L487" s="65">
        <f t="shared" si="31"/>
        <v>486</v>
      </c>
      <c r="M487" s="66">
        <f>'Final Temp'!$D$13+(('Final Temp'!$D$17-'Final Temp'!$D$13)*(1-EXP(-L487/'Final Temp'!$D$9)))</f>
        <v>114.07597393541086</v>
      </c>
      <c r="N487" s="65">
        <f>IF(M487&gt;'Final Temp'!$I$13,N486+K$2,0)</f>
        <v>331</v>
      </c>
      <c r="O487" s="66">
        <f>IF(N487&gt;0,'Final Temp'!$I$13+(('Final Temp'!$I$17-'Final Temp'!$I$13)*(1-EXP(-N487/'Final Temp'!$I$9))),M487)</f>
        <v>133.47411772397513</v>
      </c>
      <c r="P487" s="66">
        <f>IF(N487=0,O487,'Final Temp'!$I$13)</f>
        <v>75</v>
      </c>
      <c r="Q487" s="66">
        <f t="shared" si="32"/>
        <v>133.47411772397513</v>
      </c>
      <c r="R487" s="66">
        <f>'Final Temp'!$D$13+(('Final Temp'!$I$17-'Final Temp'!$D$13)*(1-EXP(-L487/'Final Temp'!$I$9)))</f>
        <v>136.57818816883341</v>
      </c>
      <c r="S487" s="66">
        <f>IF('Final Temp'!$D$17&gt;='Final Temp'!$I$13,Calcs!R487,"")</f>
        <v>136.57818816883341</v>
      </c>
    </row>
    <row r="488" spans="2:19" x14ac:dyDescent="0.25">
      <c r="B488" s="65">
        <f t="shared" si="33"/>
        <v>876.59999999999309</v>
      </c>
      <c r="C488" s="66">
        <f>'Final Temp'!$D$13+(('Final Temp'!$D$17-'Final Temp'!$D$13)*(1-EXP(-B488/'Final Temp'!$D$9)))</f>
        <v>131.24022529519408</v>
      </c>
      <c r="D488" s="65">
        <f>IF(C488&gt;'Final Temp'!$I$13,D487+A$2,0)</f>
        <v>721.799999999997</v>
      </c>
      <c r="E488" s="66">
        <f>IF(D488&gt;0,'Final Temp'!$I$13+(('Final Temp'!I$17-'Final Temp'!$I$13)*(1-EXP(-D488/'Final Temp'!I$9))),C488)</f>
        <v>139.56747395298191</v>
      </c>
      <c r="F488" s="66">
        <f>IF(D488=0,E488,'Final Temp'!$I$13)</f>
        <v>75</v>
      </c>
      <c r="G488" s="66">
        <f t="shared" si="34"/>
        <v>139.56747395298191</v>
      </c>
      <c r="H488" s="66">
        <f>'Final Temp'!D$13+(('Final Temp'!I$17-'Final Temp'!D$13)*(1-EXP(-B488/'Final Temp'!I$9)))</f>
        <v>139.77289204775923</v>
      </c>
      <c r="I488" s="66">
        <f>IF('Final Temp'!$D$17&gt;='Final Temp'!$I$13,Calcs!H488,"")</f>
        <v>139.77289204775923</v>
      </c>
      <c r="L488" s="65">
        <f t="shared" si="31"/>
        <v>487</v>
      </c>
      <c r="M488" s="66">
        <f>'Final Temp'!$D$13+(('Final Temp'!$D$17-'Final Temp'!$D$13)*(1-EXP(-L488/'Final Temp'!$D$9)))</f>
        <v>114.14788519593365</v>
      </c>
      <c r="N488" s="65">
        <f>IF(M488&gt;'Final Temp'!$I$13,N487+K$2,0)</f>
        <v>332</v>
      </c>
      <c r="O488" s="66">
        <f>IF(N488&gt;0,'Final Temp'!$I$13+(('Final Temp'!$I$17-'Final Temp'!$I$13)*(1-EXP(-N488/'Final Temp'!$I$9))),M488)</f>
        <v>133.51927935816781</v>
      </c>
      <c r="P488" s="66">
        <f>IF(N488=0,O488,'Final Temp'!$I$13)</f>
        <v>75</v>
      </c>
      <c r="Q488" s="66">
        <f t="shared" si="32"/>
        <v>133.51927935816781</v>
      </c>
      <c r="R488" s="66">
        <f>'Final Temp'!$D$13+(('Final Temp'!$I$17-'Final Temp'!$D$13)*(1-EXP(-L488/'Final Temp'!$I$9)))</f>
        <v>136.60186843269031</v>
      </c>
      <c r="S488" s="66">
        <f>IF('Final Temp'!$D$17&gt;='Final Temp'!$I$13,Calcs!R488,"")</f>
        <v>136.60186843269031</v>
      </c>
    </row>
    <row r="489" spans="2:19" x14ac:dyDescent="0.25">
      <c r="B489" s="65">
        <f t="shared" si="33"/>
        <v>878.39999999999304</v>
      </c>
      <c r="C489" s="66">
        <f>'Final Temp'!$D$13+(('Final Temp'!$D$17-'Final Temp'!$D$13)*(1-EXP(-B489/'Final Temp'!$D$9)))</f>
        <v>131.28391485380172</v>
      </c>
      <c r="D489" s="65">
        <f>IF(C489&gt;'Final Temp'!$I$13,D488+A$2,0)</f>
        <v>723.59999999999695</v>
      </c>
      <c r="E489" s="66">
        <f>IF(D489&gt;0,'Final Temp'!$I$13+(('Final Temp'!I$17-'Final Temp'!$I$13)*(1-EXP(-D489/'Final Temp'!I$9))),C489)</f>
        <v>139.57284687782956</v>
      </c>
      <c r="F489" s="66">
        <f>IF(D489=0,E489,'Final Temp'!$I$13)</f>
        <v>75</v>
      </c>
      <c r="G489" s="66">
        <f t="shared" si="34"/>
        <v>139.57284687782956</v>
      </c>
      <c r="H489" s="66">
        <f>'Final Temp'!D$13+(('Final Temp'!I$17-'Final Temp'!D$13)*(1-EXP(-B489/'Final Temp'!I$9)))</f>
        <v>139.77571322805142</v>
      </c>
      <c r="I489" s="66">
        <f>IF('Final Temp'!$D$17&gt;='Final Temp'!$I$13,Calcs!H489,"")</f>
        <v>139.77571322805142</v>
      </c>
      <c r="L489" s="65">
        <f t="shared" si="31"/>
        <v>488</v>
      </c>
      <c r="M489" s="66">
        <f>'Final Temp'!$D$13+(('Final Temp'!$D$17-'Final Temp'!$D$13)*(1-EXP(-L489/'Final Temp'!$D$9)))</f>
        <v>114.2195969801337</v>
      </c>
      <c r="N489" s="65">
        <f>IF(M489&gt;'Final Temp'!$I$13,N488+K$2,0)</f>
        <v>333</v>
      </c>
      <c r="O489" s="66">
        <f>IF(N489&gt;0,'Final Temp'!$I$13+(('Final Temp'!$I$17-'Final Temp'!$I$13)*(1-EXP(-N489/'Final Temp'!$I$9))),M489)</f>
        <v>133.56412845635128</v>
      </c>
      <c r="P489" s="66">
        <f>IF(N489=0,O489,'Final Temp'!$I$13)</f>
        <v>75</v>
      </c>
      <c r="Q489" s="66">
        <f t="shared" si="32"/>
        <v>133.56412845635128</v>
      </c>
      <c r="R489" s="66">
        <f>'Final Temp'!$D$13+(('Final Temp'!$I$17-'Final Temp'!$D$13)*(1-EXP(-L489/'Final Temp'!$I$9)))</f>
        <v>136.62538481994494</v>
      </c>
      <c r="S489" s="66">
        <f>IF('Final Temp'!$D$17&gt;='Final Temp'!$I$13,Calcs!R489,"")</f>
        <v>136.62538481994494</v>
      </c>
    </row>
    <row r="490" spans="2:19" x14ac:dyDescent="0.25">
      <c r="B490" s="65">
        <f t="shared" si="33"/>
        <v>880.199999999993</v>
      </c>
      <c r="C490" s="66">
        <f>'Final Temp'!$D$13+(('Final Temp'!$D$17-'Final Temp'!$D$13)*(1-EXP(-B490/'Final Temp'!$D$9)))</f>
        <v>131.32738650982674</v>
      </c>
      <c r="D490" s="65">
        <f>IF(C490&gt;'Final Temp'!$I$13,D489+A$2,0)</f>
        <v>725.39999999999691</v>
      </c>
      <c r="E490" s="66">
        <f>IF(D490&gt;0,'Final Temp'!$I$13+(('Final Temp'!I$17-'Final Temp'!$I$13)*(1-EXP(-D490/'Final Temp'!I$9))),C490)</f>
        <v>139.57815305913283</v>
      </c>
      <c r="F490" s="66">
        <f>IF(D490=0,E490,'Final Temp'!$I$13)</f>
        <v>75</v>
      </c>
      <c r="G490" s="66">
        <f t="shared" si="34"/>
        <v>139.57815305913283</v>
      </c>
      <c r="H490" s="66">
        <f>'Final Temp'!D$13+(('Final Temp'!I$17-'Final Temp'!D$13)*(1-EXP(-B490/'Final Temp'!I$9)))</f>
        <v>139.77849936307916</v>
      </c>
      <c r="I490" s="66">
        <f>IF('Final Temp'!$D$17&gt;='Final Temp'!$I$13,Calcs!H490,"")</f>
        <v>139.77849936307916</v>
      </c>
      <c r="L490" s="65">
        <f t="shared" si="31"/>
        <v>489</v>
      </c>
      <c r="M490" s="66">
        <f>'Final Temp'!$D$13+(('Final Temp'!$D$17-'Final Temp'!$D$13)*(1-EXP(-L490/'Final Temp'!$D$9)))</f>
        <v>114.29110984134303</v>
      </c>
      <c r="N490" s="65">
        <f>IF(M490&gt;'Final Temp'!$I$13,N489+K$2,0)</f>
        <v>334</v>
      </c>
      <c r="O490" s="66">
        <f>IF(N490&gt;0,'Final Temp'!$I$13+(('Final Temp'!$I$17-'Final Temp'!$I$13)*(1-EXP(-N490/'Final Temp'!$I$9))),M490)</f>
        <v>133.6086671813959</v>
      </c>
      <c r="P490" s="66">
        <f>IF(N490=0,O490,'Final Temp'!$I$13)</f>
        <v>75</v>
      </c>
      <c r="Q490" s="66">
        <f t="shared" si="32"/>
        <v>133.6086671813959</v>
      </c>
      <c r="R490" s="66">
        <f>'Final Temp'!$D$13+(('Final Temp'!$I$17-'Final Temp'!$D$13)*(1-EXP(-L490/'Final Temp'!$I$9)))</f>
        <v>136.64873846468703</v>
      </c>
      <c r="S490" s="66">
        <f>IF('Final Temp'!$D$17&gt;='Final Temp'!$I$13,Calcs!R490,"")</f>
        <v>136.64873846468703</v>
      </c>
    </row>
    <row r="491" spans="2:19" x14ac:dyDescent="0.25">
      <c r="B491" s="65">
        <f t="shared" si="33"/>
        <v>881.99999999999295</v>
      </c>
      <c r="C491" s="66">
        <f>'Final Temp'!$D$13+(('Final Temp'!$D$17-'Final Temp'!$D$13)*(1-EXP(-B491/'Final Temp'!$D$9)))</f>
        <v>131.37064135006278</v>
      </c>
      <c r="D491" s="65">
        <f>IF(C491&gt;'Final Temp'!$I$13,D490+A$2,0)</f>
        <v>727.19999999999686</v>
      </c>
      <c r="E491" s="66">
        <f>IF(D491&gt;0,'Final Temp'!$I$13+(('Final Temp'!I$17-'Final Temp'!$I$13)*(1-EXP(-D491/'Final Temp'!I$9))),C491)</f>
        <v>139.58339332599331</v>
      </c>
      <c r="F491" s="66">
        <f>IF(D491=0,E491,'Final Temp'!$I$13)</f>
        <v>75</v>
      </c>
      <c r="G491" s="66">
        <f t="shared" si="34"/>
        <v>139.58339332599331</v>
      </c>
      <c r="H491" s="66">
        <f>'Final Temp'!D$13+(('Final Temp'!I$17-'Final Temp'!D$13)*(1-EXP(-B491/'Final Temp'!I$9)))</f>
        <v>139.78125088818172</v>
      </c>
      <c r="I491" s="66">
        <f>IF('Final Temp'!$D$17&gt;='Final Temp'!$I$13,Calcs!H491,"")</f>
        <v>139.78125088818172</v>
      </c>
      <c r="L491" s="65">
        <f t="shared" si="31"/>
        <v>490</v>
      </c>
      <c r="M491" s="66">
        <f>'Final Temp'!$D$13+(('Final Temp'!$D$17-'Final Temp'!$D$13)*(1-EXP(-L491/'Final Temp'!$D$9)))</f>
        <v>114.36242433135878</v>
      </c>
      <c r="N491" s="65">
        <f>IF(M491&gt;'Final Temp'!$I$13,N490+K$2,0)</f>
        <v>335</v>
      </c>
      <c r="O491" s="66">
        <f>IF(N491&gt;0,'Final Temp'!$I$13+(('Final Temp'!$I$17-'Final Temp'!$I$13)*(1-EXP(-N491/'Final Temp'!$I$9))),M491)</f>
        <v>133.652897681204</v>
      </c>
      <c r="P491" s="66">
        <f>IF(N491=0,O491,'Final Temp'!$I$13)</f>
        <v>75</v>
      </c>
      <c r="Q491" s="66">
        <f t="shared" si="32"/>
        <v>133.652897681204</v>
      </c>
      <c r="R491" s="66">
        <f>'Final Temp'!$D$13+(('Final Temp'!$I$17-'Final Temp'!$D$13)*(1-EXP(-L491/'Final Temp'!$I$9)))</f>
        <v>136.67193049315767</v>
      </c>
      <c r="S491" s="66">
        <f>IF('Final Temp'!$D$17&gt;='Final Temp'!$I$13,Calcs!R491,"")</f>
        <v>136.67193049315767</v>
      </c>
    </row>
    <row r="492" spans="2:19" x14ac:dyDescent="0.25">
      <c r="B492" s="65">
        <f t="shared" si="33"/>
        <v>883.79999999999291</v>
      </c>
      <c r="C492" s="66">
        <f>'Final Temp'!$D$13+(('Final Temp'!$D$17-'Final Temp'!$D$13)*(1-EXP(-B492/'Final Temp'!$D$9)))</f>
        <v>131.41368045588314</v>
      </c>
      <c r="D492" s="65">
        <f>IF(C492&gt;'Final Temp'!$I$13,D491+A$2,0)</f>
        <v>728.99999999999682</v>
      </c>
      <c r="E492" s="66">
        <f>IF(D492&gt;0,'Final Temp'!$I$13+(('Final Temp'!I$17-'Final Temp'!$I$13)*(1-EXP(-D492/'Final Temp'!I$9))),C492)</f>
        <v>139.58856849721343</v>
      </c>
      <c r="F492" s="66">
        <f>IF(D492=0,E492,'Final Temp'!$I$13)</f>
        <v>75</v>
      </c>
      <c r="G492" s="66">
        <f t="shared" si="34"/>
        <v>139.58856849721343</v>
      </c>
      <c r="H492" s="66">
        <f>'Final Temp'!D$13+(('Final Temp'!I$17-'Final Temp'!D$13)*(1-EXP(-B492/'Final Temp'!I$9)))</f>
        <v>139.78396823329049</v>
      </c>
      <c r="I492" s="66">
        <f>IF('Final Temp'!$D$17&gt;='Final Temp'!$I$13,Calcs!H492,"")</f>
        <v>139.78396823329049</v>
      </c>
      <c r="L492" s="65">
        <f t="shared" si="31"/>
        <v>491</v>
      </c>
      <c r="M492" s="66">
        <f>'Final Temp'!$D$13+(('Final Temp'!$D$17-'Final Temp'!$D$13)*(1-EXP(-L492/'Final Temp'!$D$9)))</f>
        <v>114.43354100044741</v>
      </c>
      <c r="N492" s="65">
        <f>IF(M492&gt;'Final Temp'!$I$13,N491+K$2,0)</f>
        <v>336</v>
      </c>
      <c r="O492" s="66">
        <f>IF(N492&gt;0,'Final Temp'!$I$13+(('Final Temp'!$I$17-'Final Temp'!$I$13)*(1-EXP(-N492/'Final Temp'!$I$9))),M492)</f>
        <v>133.69682208881366</v>
      </c>
      <c r="P492" s="66">
        <f>IF(N492=0,O492,'Final Temp'!$I$13)</f>
        <v>75</v>
      </c>
      <c r="Q492" s="66">
        <f t="shared" si="32"/>
        <v>133.69682208881366</v>
      </c>
      <c r="R492" s="66">
        <f>'Final Temp'!$D$13+(('Final Temp'!$I$17-'Final Temp'!$D$13)*(1-EXP(-L492/'Final Temp'!$I$9)))</f>
        <v>136.69496202380418</v>
      </c>
      <c r="S492" s="66">
        <f>IF('Final Temp'!$D$17&gt;='Final Temp'!$I$13,Calcs!R492,"")</f>
        <v>136.69496202380418</v>
      </c>
    </row>
    <row r="493" spans="2:19" x14ac:dyDescent="0.25">
      <c r="B493" s="65">
        <f t="shared" si="33"/>
        <v>885.59999999999286</v>
      </c>
      <c r="C493" s="66">
        <f>'Final Temp'!$D$13+(('Final Temp'!$D$17-'Final Temp'!$D$13)*(1-EXP(-B493/'Final Temp'!$D$9)))</f>
        <v>131.45650490326773</v>
      </c>
      <c r="D493" s="65">
        <f>IF(C493&gt;'Final Temp'!$I$13,D492+A$2,0)</f>
        <v>730.79999999999677</v>
      </c>
      <c r="E493" s="66">
        <f>IF(D493&gt;0,'Final Temp'!$I$13+(('Final Temp'!I$17-'Final Temp'!$I$13)*(1-EXP(-D493/'Final Temp'!I$9))),C493)</f>
        <v>139.59367938142412</v>
      </c>
      <c r="F493" s="66">
        <f>IF(D493=0,E493,'Final Temp'!$I$13)</f>
        <v>75</v>
      </c>
      <c r="G493" s="66">
        <f t="shared" si="34"/>
        <v>139.59367938142412</v>
      </c>
      <c r="H493" s="66">
        <f>'Final Temp'!D$13+(('Final Temp'!I$17-'Final Temp'!D$13)*(1-EXP(-B493/'Final Temp'!I$9)))</f>
        <v>139.78665182299622</v>
      </c>
      <c r="I493" s="66">
        <f>IF('Final Temp'!$D$17&gt;='Final Temp'!$I$13,Calcs!H493,"")</f>
        <v>139.78665182299622</v>
      </c>
      <c r="L493" s="65">
        <f t="shared" si="31"/>
        <v>492</v>
      </c>
      <c r="M493" s="66">
        <f>'Final Temp'!$D$13+(('Final Temp'!$D$17-'Final Temp'!$D$13)*(1-EXP(-L493/'Final Temp'!$D$9)))</f>
        <v>114.50446039734901</v>
      </c>
      <c r="N493" s="65">
        <f>IF(M493&gt;'Final Temp'!$I$13,N492+K$2,0)</f>
        <v>337</v>
      </c>
      <c r="O493" s="66">
        <f>IF(N493&gt;0,'Final Temp'!$I$13+(('Final Temp'!$I$17-'Final Temp'!$I$13)*(1-EXP(-N493/'Final Temp'!$I$9))),M493)</f>
        <v>133.74044252250155</v>
      </c>
      <c r="P493" s="66">
        <f>IF(N493=0,O493,'Final Temp'!$I$13)</f>
        <v>75</v>
      </c>
      <c r="Q493" s="66">
        <f t="shared" si="32"/>
        <v>133.74044252250155</v>
      </c>
      <c r="R493" s="66">
        <f>'Final Temp'!$D$13+(('Final Temp'!$I$17-'Final Temp'!$D$13)*(1-EXP(-L493/'Final Temp'!$I$9)))</f>
        <v>136.71783416733368</v>
      </c>
      <c r="S493" s="66">
        <f>IF('Final Temp'!$D$17&gt;='Final Temp'!$I$13,Calcs!R493,"")</f>
        <v>136.71783416733368</v>
      </c>
    </row>
    <row r="494" spans="2:19" x14ac:dyDescent="0.25">
      <c r="B494" s="65">
        <f t="shared" si="33"/>
        <v>887.39999999999281</v>
      </c>
      <c r="C494" s="66">
        <f>'Final Temp'!$D$13+(('Final Temp'!$D$17-'Final Temp'!$D$13)*(1-EXP(-B494/'Final Temp'!$D$9)))</f>
        <v>131.49911576282989</v>
      </c>
      <c r="D494" s="65">
        <f>IF(C494&gt;'Final Temp'!$I$13,D493+A$2,0)</f>
        <v>732.59999999999673</v>
      </c>
      <c r="E494" s="66">
        <f>IF(D494&gt;0,'Final Temp'!$I$13+(('Final Temp'!I$17-'Final Temp'!$I$13)*(1-EXP(-D494/'Final Temp'!I$9))),C494)</f>
        <v>139.59872677721154</v>
      </c>
      <c r="F494" s="66">
        <f>IF(D494=0,E494,'Final Temp'!$I$13)</f>
        <v>75</v>
      </c>
      <c r="G494" s="66">
        <f t="shared" si="34"/>
        <v>139.59872677721154</v>
      </c>
      <c r="H494" s="66">
        <f>'Final Temp'!D$13+(('Final Temp'!I$17-'Final Temp'!D$13)*(1-EXP(-B494/'Final Temp'!I$9)))</f>
        <v>139.78930207661523</v>
      </c>
      <c r="I494" s="66">
        <f>IF('Final Temp'!$D$17&gt;='Final Temp'!$I$13,Calcs!H494,"")</f>
        <v>139.78930207661523</v>
      </c>
      <c r="L494" s="65">
        <f t="shared" si="31"/>
        <v>493</v>
      </c>
      <c r="M494" s="66">
        <f>'Final Temp'!$D$13+(('Final Temp'!$D$17-'Final Temp'!$D$13)*(1-EXP(-L494/'Final Temp'!$D$9)))</f>
        <v>114.57518306928151</v>
      </c>
      <c r="N494" s="65">
        <f>IF(M494&gt;'Final Temp'!$I$13,N493+K$2,0)</f>
        <v>338</v>
      </c>
      <c r="O494" s="66">
        <f>IF(N494&gt;0,'Final Temp'!$I$13+(('Final Temp'!$I$17-'Final Temp'!$I$13)*(1-EXP(-N494/'Final Temp'!$I$9))),M494)</f>
        <v>133.78376108588498</v>
      </c>
      <c r="P494" s="66">
        <f>IF(N494=0,O494,'Final Temp'!$I$13)</f>
        <v>75</v>
      </c>
      <c r="Q494" s="66">
        <f t="shared" si="32"/>
        <v>133.78376108588498</v>
      </c>
      <c r="R494" s="66">
        <f>'Final Temp'!$D$13+(('Final Temp'!$I$17-'Final Temp'!$D$13)*(1-EXP(-L494/'Final Temp'!$I$9)))</f>
        <v>136.74054802676676</v>
      </c>
      <c r="S494" s="66">
        <f>IF('Final Temp'!$D$17&gt;='Final Temp'!$I$13,Calcs!R494,"")</f>
        <v>136.74054802676676</v>
      </c>
    </row>
    <row r="495" spans="2:19" x14ac:dyDescent="0.25">
      <c r="B495" s="65">
        <f t="shared" si="33"/>
        <v>889.19999999999277</v>
      </c>
      <c r="C495" s="66">
        <f>'Final Temp'!$D$13+(('Final Temp'!$D$17-'Final Temp'!$D$13)*(1-EXP(-B495/'Final Temp'!$D$9)))</f>
        <v>131.54151409984337</v>
      </c>
      <c r="D495" s="65">
        <f>IF(C495&gt;'Final Temp'!$I$13,D494+A$2,0)</f>
        <v>734.39999999999668</v>
      </c>
      <c r="E495" s="66">
        <f>IF(D495&gt;0,'Final Temp'!$I$13+(('Final Temp'!I$17-'Final Temp'!$I$13)*(1-EXP(-D495/'Final Temp'!I$9))),C495)</f>
        <v>139.60371147324148</v>
      </c>
      <c r="F495" s="66">
        <f>IF(D495=0,E495,'Final Temp'!$I$13)</f>
        <v>75</v>
      </c>
      <c r="G495" s="66">
        <f t="shared" si="34"/>
        <v>139.60371147324148</v>
      </c>
      <c r="H495" s="66">
        <f>'Final Temp'!D$13+(('Final Temp'!I$17-'Final Temp'!D$13)*(1-EXP(-B495/'Final Temp'!I$9)))</f>
        <v>139.79191940825504</v>
      </c>
      <c r="I495" s="66">
        <f>IF('Final Temp'!$D$17&gt;='Final Temp'!$I$13,Calcs!H495,"")</f>
        <v>139.79191940825504</v>
      </c>
      <c r="L495" s="65">
        <f t="shared" si="31"/>
        <v>494</v>
      </c>
      <c r="M495" s="66">
        <f>'Final Temp'!$D$13+(('Final Temp'!$D$17-'Final Temp'!$D$13)*(1-EXP(-L495/'Final Temp'!$D$9)))</f>
        <v>114.64570956194486</v>
      </c>
      <c r="N495" s="65">
        <f>IF(M495&gt;'Final Temp'!$I$13,N494+K$2,0)</f>
        <v>339</v>
      </c>
      <c r="O495" s="66">
        <f>IF(N495&gt;0,'Final Temp'!$I$13+(('Final Temp'!$I$17-'Final Temp'!$I$13)*(1-EXP(-N495/'Final Temp'!$I$9))),M495)</f>
        <v>133.82677986802344</v>
      </c>
      <c r="P495" s="66">
        <f>IF(N495=0,O495,'Final Temp'!$I$13)</f>
        <v>75</v>
      </c>
      <c r="Q495" s="66">
        <f t="shared" si="32"/>
        <v>133.82677986802344</v>
      </c>
      <c r="R495" s="66">
        <f>'Final Temp'!$D$13+(('Final Temp'!$I$17-'Final Temp'!$D$13)*(1-EXP(-L495/'Final Temp'!$I$9)))</f>
        <v>136.76310469749075</v>
      </c>
      <c r="S495" s="66">
        <f>IF('Final Temp'!$D$17&gt;='Final Temp'!$I$13,Calcs!R495,"")</f>
        <v>136.76310469749075</v>
      </c>
    </row>
    <row r="496" spans="2:19" x14ac:dyDescent="0.25">
      <c r="B496" s="65">
        <f t="shared" si="33"/>
        <v>890.99999999999272</v>
      </c>
      <c r="C496" s="66">
        <f>'Final Temp'!$D$13+(('Final Temp'!$D$17-'Final Temp'!$D$13)*(1-EXP(-B496/'Final Temp'!$D$9)))</f>
        <v>131.58370097426879</v>
      </c>
      <c r="D496" s="65">
        <f>IF(C496&gt;'Final Temp'!$I$13,D495+A$2,0)</f>
        <v>736.19999999999663</v>
      </c>
      <c r="E496" s="66">
        <f>IF(D496&gt;0,'Final Temp'!$I$13+(('Final Temp'!I$17-'Final Temp'!$I$13)*(1-EXP(-D496/'Final Temp'!I$9))),C496)</f>
        <v>139.60863424838286</v>
      </c>
      <c r="F496" s="66">
        <f>IF(D496=0,E496,'Final Temp'!$I$13)</f>
        <v>75</v>
      </c>
      <c r="G496" s="66">
        <f t="shared" si="34"/>
        <v>139.60863424838286</v>
      </c>
      <c r="H496" s="66">
        <f>'Final Temp'!D$13+(('Final Temp'!I$17-'Final Temp'!D$13)*(1-EXP(-B496/'Final Temp'!I$9)))</f>
        <v>139.79450422687904</v>
      </c>
      <c r="I496" s="66">
        <f>IF('Final Temp'!$D$17&gt;='Final Temp'!$I$13,Calcs!H496,"")</f>
        <v>139.79450422687904</v>
      </c>
      <c r="L496" s="65">
        <f t="shared" si="31"/>
        <v>495</v>
      </c>
      <c r="M496" s="66">
        <f>'Final Temp'!$D$13+(('Final Temp'!$D$17-'Final Temp'!$D$13)*(1-EXP(-L496/'Final Temp'!$D$9)))</f>
        <v>114.71604041952536</v>
      </c>
      <c r="N496" s="65">
        <f>IF(M496&gt;'Final Temp'!$I$13,N495+K$2,0)</f>
        <v>340</v>
      </c>
      <c r="O496" s="66">
        <f>IF(N496&gt;0,'Final Temp'!$I$13+(('Final Temp'!$I$17-'Final Temp'!$I$13)*(1-EXP(-N496/'Final Temp'!$I$9))),M496)</f>
        <v>133.86950094351931</v>
      </c>
      <c r="P496" s="66">
        <f>IF(N496=0,O496,'Final Temp'!$I$13)</f>
        <v>75</v>
      </c>
      <c r="Q496" s="66">
        <f t="shared" si="32"/>
        <v>133.86950094351931</v>
      </c>
      <c r="R496" s="66">
        <f>'Final Temp'!$D$13+(('Final Temp'!$I$17-'Final Temp'!$D$13)*(1-EXP(-L496/'Final Temp'!$I$9)))</f>
        <v>136.78550526731237</v>
      </c>
      <c r="S496" s="66">
        <f>IF('Final Temp'!$D$17&gt;='Final Temp'!$I$13,Calcs!R496,"")</f>
        <v>136.78550526731237</v>
      </c>
    </row>
    <row r="497" spans="2:19" x14ac:dyDescent="0.25">
      <c r="B497" s="65">
        <f t="shared" si="33"/>
        <v>892.79999999999268</v>
      </c>
      <c r="C497" s="66">
        <f>'Final Temp'!$D$13+(('Final Temp'!$D$17-'Final Temp'!$D$13)*(1-EXP(-B497/'Final Temp'!$D$9)))</f>
        <v>131.62567744078024</v>
      </c>
      <c r="D497" s="65">
        <f>IF(C497&gt;'Final Temp'!$I$13,D496+A$2,0)</f>
        <v>737.99999999999659</v>
      </c>
      <c r="E497" s="66">
        <f>IF(D497&gt;0,'Final Temp'!$I$13+(('Final Temp'!I$17-'Final Temp'!$I$13)*(1-EXP(-D497/'Final Temp'!I$9))),C497)</f>
        <v>139.61349587182929</v>
      </c>
      <c r="F497" s="66">
        <f>IF(D497=0,E497,'Final Temp'!$I$13)</f>
        <v>75</v>
      </c>
      <c r="G497" s="66">
        <f t="shared" si="34"/>
        <v>139.61349587182929</v>
      </c>
      <c r="H497" s="66">
        <f>'Final Temp'!D$13+(('Final Temp'!I$17-'Final Temp'!D$13)*(1-EXP(-B497/'Final Temp'!I$9)))</f>
        <v>139.79705693637044</v>
      </c>
      <c r="I497" s="66">
        <f>IF('Final Temp'!$D$17&gt;='Final Temp'!$I$13,Calcs!H497,"")</f>
        <v>139.79705693637044</v>
      </c>
      <c r="L497" s="65">
        <f t="shared" si="31"/>
        <v>496</v>
      </c>
      <c r="M497" s="66">
        <f>'Final Temp'!$D$13+(('Final Temp'!$D$17-'Final Temp'!$D$13)*(1-EXP(-L497/'Final Temp'!$D$9)))</f>
        <v>114.78617618469968</v>
      </c>
      <c r="N497" s="65">
        <f>IF(M497&gt;'Final Temp'!$I$13,N496+K$2,0)</f>
        <v>341</v>
      </c>
      <c r="O497" s="66">
        <f>IF(N497&gt;0,'Final Temp'!$I$13+(('Final Temp'!$I$17-'Final Temp'!$I$13)*(1-EXP(-N497/'Final Temp'!$I$9))),M497)</f>
        <v>133.9119263726179</v>
      </c>
      <c r="P497" s="66">
        <f>IF(N497=0,O497,'Final Temp'!$I$13)</f>
        <v>75</v>
      </c>
      <c r="Q497" s="66">
        <f t="shared" si="32"/>
        <v>133.9119263726179</v>
      </c>
      <c r="R497" s="66">
        <f>'Final Temp'!$D$13+(('Final Temp'!$I$17-'Final Temp'!$D$13)*(1-EXP(-L497/'Final Temp'!$I$9)))</f>
        <v>136.80775081651043</v>
      </c>
      <c r="S497" s="66">
        <f>IF('Final Temp'!$D$17&gt;='Final Temp'!$I$13,Calcs!R497,"")</f>
        <v>136.80775081651043</v>
      </c>
    </row>
    <row r="498" spans="2:19" x14ac:dyDescent="0.25">
      <c r="B498" s="65">
        <f t="shared" si="33"/>
        <v>894.59999999999263</v>
      </c>
      <c r="C498" s="66">
        <f>'Final Temp'!$D$13+(('Final Temp'!$D$17-'Final Temp'!$D$13)*(1-EXP(-B498/'Final Temp'!$D$9)))</f>
        <v>131.66744454879154</v>
      </c>
      <c r="D498" s="65">
        <f>IF(C498&gt;'Final Temp'!$I$13,D497+A$2,0)</f>
        <v>739.79999999999654</v>
      </c>
      <c r="E498" s="66">
        <f>IF(D498&gt;0,'Final Temp'!$I$13+(('Final Temp'!I$17-'Final Temp'!$I$13)*(1-EXP(-D498/'Final Temp'!I$9))),C498)</f>
        <v>139.61829710321939</v>
      </c>
      <c r="F498" s="66">
        <f>IF(D498=0,E498,'Final Temp'!$I$13)</f>
        <v>75</v>
      </c>
      <c r="G498" s="66">
        <f t="shared" si="34"/>
        <v>139.61829710321939</v>
      </c>
      <c r="H498" s="66">
        <f>'Final Temp'!D$13+(('Final Temp'!I$17-'Final Temp'!D$13)*(1-EXP(-B498/'Final Temp'!I$9)))</f>
        <v>139.79957793559521</v>
      </c>
      <c r="I498" s="66">
        <f>IF('Final Temp'!$D$17&gt;='Final Temp'!$I$13,Calcs!H498,"")</f>
        <v>139.79957793559521</v>
      </c>
      <c r="L498" s="65">
        <f t="shared" si="31"/>
        <v>497</v>
      </c>
      <c r="M498" s="66">
        <f>'Final Temp'!$D$13+(('Final Temp'!$D$17-'Final Temp'!$D$13)*(1-EXP(-L498/'Final Temp'!$D$9)))</f>
        <v>114.85611739863923</v>
      </c>
      <c r="N498" s="65">
        <f>IF(M498&gt;'Final Temp'!$I$13,N497+K$2,0)</f>
        <v>342</v>
      </c>
      <c r="O498" s="66">
        <f>IF(N498&gt;0,'Final Temp'!$I$13+(('Final Temp'!$I$17-'Final Temp'!$I$13)*(1-EXP(-N498/'Final Temp'!$I$9))),M498)</f>
        <v>133.95405820130688</v>
      </c>
      <c r="P498" s="66">
        <f>IF(N498=0,O498,'Final Temp'!$I$13)</f>
        <v>75</v>
      </c>
      <c r="Q498" s="66">
        <f t="shared" si="32"/>
        <v>133.95405820130688</v>
      </c>
      <c r="R498" s="66">
        <f>'Final Temp'!$D$13+(('Final Temp'!$I$17-'Final Temp'!$D$13)*(1-EXP(-L498/'Final Temp'!$I$9)))</f>
        <v>136.82984241788765</v>
      </c>
      <c r="S498" s="66">
        <f>IF('Final Temp'!$D$17&gt;='Final Temp'!$I$13,Calcs!R498,"")</f>
        <v>136.82984241788765</v>
      </c>
    </row>
    <row r="499" spans="2:19" x14ac:dyDescent="0.25">
      <c r="B499" s="65">
        <f t="shared" si="33"/>
        <v>896.39999999999259</v>
      </c>
      <c r="C499" s="66">
        <f>'Final Temp'!$D$13+(('Final Temp'!$D$17-'Final Temp'!$D$13)*(1-EXP(-B499/'Final Temp'!$D$9)))</f>
        <v>131.70900334248256</v>
      </c>
      <c r="D499" s="65">
        <f>IF(C499&gt;'Final Temp'!$I$13,D498+A$2,0)</f>
        <v>741.5999999999965</v>
      </c>
      <c r="E499" s="66">
        <f>IF(D499&gt;0,'Final Temp'!$I$13+(('Final Temp'!I$17-'Final Temp'!$I$13)*(1-EXP(-D499/'Final Temp'!I$9))),C499)</f>
        <v>139.62303869275524</v>
      </c>
      <c r="F499" s="66">
        <f>IF(D499=0,E499,'Final Temp'!$I$13)</f>
        <v>75</v>
      </c>
      <c r="G499" s="66">
        <f t="shared" si="34"/>
        <v>139.62303869275524</v>
      </c>
      <c r="H499" s="66">
        <f>'Final Temp'!D$13+(('Final Temp'!I$17-'Final Temp'!D$13)*(1-EXP(-B499/'Final Temp'!I$9)))</f>
        <v>139.80206761846466</v>
      </c>
      <c r="I499" s="66">
        <f>IF('Final Temp'!$D$17&gt;='Final Temp'!$I$13,Calcs!H499,"")</f>
        <v>139.80206761846466</v>
      </c>
      <c r="L499" s="65">
        <f t="shared" si="31"/>
        <v>498</v>
      </c>
      <c r="M499" s="66">
        <f>'Final Temp'!$D$13+(('Final Temp'!$D$17-'Final Temp'!$D$13)*(1-EXP(-L499/'Final Temp'!$D$9)))</f>
        <v>114.9258646010142</v>
      </c>
      <c r="N499" s="65">
        <f>IF(M499&gt;'Final Temp'!$I$13,N498+K$2,0)</f>
        <v>343</v>
      </c>
      <c r="O499" s="66">
        <f>IF(N499&gt;0,'Final Temp'!$I$13+(('Final Temp'!$I$17-'Final Temp'!$I$13)*(1-EXP(-N499/'Final Temp'!$I$9))),M499)</f>
        <v>133.99589846141481</v>
      </c>
      <c r="P499" s="66">
        <f>IF(N499=0,O499,'Final Temp'!$I$13)</f>
        <v>75</v>
      </c>
      <c r="Q499" s="66">
        <f t="shared" si="32"/>
        <v>133.99589846141481</v>
      </c>
      <c r="R499" s="66">
        <f>'Final Temp'!$D$13+(('Final Temp'!$I$17-'Final Temp'!$D$13)*(1-EXP(-L499/'Final Temp'!$I$9)))</f>
        <v>136.85178113682264</v>
      </c>
      <c r="S499" s="66">
        <f>IF('Final Temp'!$D$17&gt;='Final Temp'!$I$13,Calcs!R499,"")</f>
        <v>136.85178113682264</v>
      </c>
    </row>
    <row r="500" spans="2:19" x14ac:dyDescent="0.25">
      <c r="B500" s="65">
        <f t="shared" si="33"/>
        <v>898.19999999999254</v>
      </c>
      <c r="C500" s="66">
        <f>'Final Temp'!$D$13+(('Final Temp'!$D$17-'Final Temp'!$D$13)*(1-EXP(-B500/'Final Temp'!$D$9)))</f>
        <v>131.75035486082533</v>
      </c>
      <c r="D500" s="65">
        <f>IF(C500&gt;'Final Temp'!$I$13,D499+A$2,0)</f>
        <v>743.39999999999645</v>
      </c>
      <c r="E500" s="66">
        <f>IF(D500&gt;0,'Final Temp'!$I$13+(('Final Temp'!I$17-'Final Temp'!$I$13)*(1-EXP(-D500/'Final Temp'!I$9))),C500)</f>
        <v>139.62772138131993</v>
      </c>
      <c r="F500" s="66">
        <f>IF(D500=0,E500,'Final Temp'!$I$13)</f>
        <v>75</v>
      </c>
      <c r="G500" s="66">
        <f t="shared" si="34"/>
        <v>139.62772138131993</v>
      </c>
      <c r="H500" s="66">
        <f>'Final Temp'!D$13+(('Final Temp'!I$17-'Final Temp'!D$13)*(1-EXP(-B500/'Final Temp'!I$9)))</f>
        <v>139.80452637399682</v>
      </c>
      <c r="I500" s="66">
        <f>IF('Final Temp'!$D$17&gt;='Final Temp'!$I$13,Calcs!H500,"")</f>
        <v>139.80452637399682</v>
      </c>
      <c r="L500" s="65">
        <f t="shared" si="31"/>
        <v>499</v>
      </c>
      <c r="M500" s="66">
        <f>'Final Temp'!$D$13+(('Final Temp'!$D$17-'Final Temp'!$D$13)*(1-EXP(-L500/'Final Temp'!$D$9)))</f>
        <v>114.9954183299978</v>
      </c>
      <c r="N500" s="65">
        <f>IF(M500&gt;'Final Temp'!$I$13,N499+K$2,0)</f>
        <v>344</v>
      </c>
      <c r="O500" s="66">
        <f>IF(N500&gt;0,'Final Temp'!$I$13+(('Final Temp'!$I$17-'Final Temp'!$I$13)*(1-EXP(-N500/'Final Temp'!$I$9))),M500)</f>
        <v>134.03744917070932</v>
      </c>
      <c r="P500" s="66">
        <f>IF(N500=0,O500,'Final Temp'!$I$13)</f>
        <v>75</v>
      </c>
      <c r="Q500" s="66">
        <f t="shared" si="32"/>
        <v>134.03744917070932</v>
      </c>
      <c r="R500" s="66">
        <f>'Final Temp'!$D$13+(('Final Temp'!$I$17-'Final Temp'!$D$13)*(1-EXP(-L500/'Final Temp'!$I$9)))</f>
        <v>136.8735680313211</v>
      </c>
      <c r="S500" s="66">
        <f>IF('Final Temp'!$D$17&gt;='Final Temp'!$I$13,Calcs!R500,"")</f>
        <v>136.8735680313211</v>
      </c>
    </row>
    <row r="501" spans="2:19" x14ac:dyDescent="0.25">
      <c r="B501" s="65">
        <f t="shared" si="33"/>
        <v>899.9999999999925</v>
      </c>
      <c r="C501" s="66">
        <f>'Final Temp'!$D$13+(('Final Temp'!$D$17-'Final Temp'!$D$13)*(1-EXP(-B501/'Final Temp'!$D$9)))</f>
        <v>131.79150013760994</v>
      </c>
      <c r="D501" s="65">
        <f>IF(C501&gt;'Final Temp'!$I$13,D500+A$2,0)</f>
        <v>745.19999999999641</v>
      </c>
      <c r="E501" s="66">
        <f>IF(D501&gt;0,'Final Temp'!$I$13+(('Final Temp'!I$17-'Final Temp'!$I$13)*(1-EXP(-D501/'Final Temp'!I$9))),C501)</f>
        <v>139.63234590059304</v>
      </c>
      <c r="F501" s="66">
        <f>IF(D501=0,E501,'Final Temp'!$I$13)</f>
        <v>75</v>
      </c>
      <c r="G501" s="66">
        <f t="shared" si="34"/>
        <v>139.63234590059304</v>
      </c>
      <c r="H501" s="66">
        <f>'Final Temp'!D$13+(('Final Temp'!I$17-'Final Temp'!D$13)*(1-EXP(-B501/'Final Temp'!I$9)))</f>
        <v>139.80695458637723</v>
      </c>
      <c r="I501" s="66">
        <f>IF('Final Temp'!$D$17&gt;='Final Temp'!$I$13,Calcs!H501,"")</f>
        <v>139.80695458637723</v>
      </c>
      <c r="L501" s="65">
        <f t="shared" si="31"/>
        <v>500</v>
      </c>
      <c r="M501" s="66">
        <f>'Final Temp'!$D$13+(('Final Temp'!$D$17-'Final Temp'!$D$13)*(1-EXP(-L501/'Final Temp'!$D$9)))</f>
        <v>115.06477912227038</v>
      </c>
      <c r="N501" s="65">
        <f>IF(M501&gt;'Final Temp'!$I$13,N500+K$2,0)</f>
        <v>345</v>
      </c>
      <c r="O501" s="66">
        <f>IF(N501&gt;0,'Final Temp'!$I$13+(('Final Temp'!$I$17-'Final Temp'!$I$13)*(1-EXP(-N501/'Final Temp'!$I$9))),M501)</f>
        <v>134.0787123329942</v>
      </c>
      <c r="P501" s="66">
        <f>IF(N501=0,O501,'Final Temp'!$I$13)</f>
        <v>75</v>
      </c>
      <c r="Q501" s="66">
        <f t="shared" si="32"/>
        <v>134.0787123329942</v>
      </c>
      <c r="R501" s="66">
        <f>'Final Temp'!$D$13+(('Final Temp'!$I$17-'Final Temp'!$D$13)*(1-EXP(-L501/'Final Temp'!$I$9)))</f>
        <v>136.89520415206704</v>
      </c>
      <c r="S501" s="66">
        <f>IF('Final Temp'!$D$17&gt;='Final Temp'!$I$13,Calcs!R501,"")</f>
        <v>136.89520415206704</v>
      </c>
    </row>
    <row r="502" spans="2:19" x14ac:dyDescent="0.25">
      <c r="B502" s="65">
        <f t="shared" si="33"/>
        <v>901.79999999999245</v>
      </c>
      <c r="C502" s="66">
        <f>'Final Temp'!$D$13+(('Final Temp'!$D$17-'Final Temp'!$D$13)*(1-EXP(-B502/'Final Temp'!$D$9)))</f>
        <v>131.83244020147049</v>
      </c>
      <c r="D502" s="65">
        <f>IF(C502&gt;'Final Temp'!$I$13,D501+A$2,0)</f>
        <v>746.99999999999636</v>
      </c>
      <c r="E502" s="66">
        <f>IF(D502&gt;0,'Final Temp'!$I$13+(('Final Temp'!I$17-'Final Temp'!$I$13)*(1-EXP(-D502/'Final Temp'!I$9))),C502)</f>
        <v>139.63691297316512</v>
      </c>
      <c r="F502" s="66">
        <f>IF(D502=0,E502,'Final Temp'!$I$13)</f>
        <v>75</v>
      </c>
      <c r="G502" s="66">
        <f t="shared" si="34"/>
        <v>139.63691297316512</v>
      </c>
      <c r="H502" s="66">
        <f>'Final Temp'!D$13+(('Final Temp'!I$17-'Final Temp'!D$13)*(1-EXP(-B502/'Final Temp'!I$9)))</f>
        <v>139.80935263501897</v>
      </c>
      <c r="I502" s="66">
        <f>IF('Final Temp'!$D$17&gt;='Final Temp'!$I$13,Calcs!H502,"")</f>
        <v>139.80935263501897</v>
      </c>
      <c r="L502" s="65">
        <f t="shared" si="31"/>
        <v>501</v>
      </c>
      <c r="M502" s="66">
        <f>'Final Temp'!$D$13+(('Final Temp'!$D$17-'Final Temp'!$D$13)*(1-EXP(-L502/'Final Temp'!$D$9)))</f>
        <v>115.13394751302359</v>
      </c>
      <c r="N502" s="65">
        <f>IF(M502&gt;'Final Temp'!$I$13,N501+K$2,0)</f>
        <v>346</v>
      </c>
      <c r="O502" s="66">
        <f>IF(N502&gt;0,'Final Temp'!$I$13+(('Final Temp'!$I$17-'Final Temp'!$I$13)*(1-EXP(-N502/'Final Temp'!$I$9))),M502)</f>
        <v>134.11968993820619</v>
      </c>
      <c r="P502" s="66">
        <f>IF(N502=0,O502,'Final Temp'!$I$13)</f>
        <v>75</v>
      </c>
      <c r="Q502" s="66">
        <f t="shared" si="32"/>
        <v>134.11968993820619</v>
      </c>
      <c r="R502" s="66">
        <f>'Final Temp'!$D$13+(('Final Temp'!$I$17-'Final Temp'!$D$13)*(1-EXP(-L502/'Final Temp'!$I$9)))</f>
        <v>136.91669054247319</v>
      </c>
      <c r="S502" s="66">
        <f>IF('Final Temp'!$D$17&gt;='Final Temp'!$I$13,Calcs!R502,"")</f>
        <v>136.91669054247319</v>
      </c>
    </row>
    <row r="503" spans="2:19" x14ac:dyDescent="0.25">
      <c r="B503" s="65">
        <f t="shared" si="33"/>
        <v>903.59999999999241</v>
      </c>
      <c r="C503" s="66">
        <f>'Final Temp'!$D$13+(('Final Temp'!$D$17-'Final Temp'!$D$13)*(1-EXP(-B503/'Final Temp'!$D$9)))</f>
        <v>131.87317607591066</v>
      </c>
      <c r="D503" s="65">
        <f>IF(C503&gt;'Final Temp'!$I$13,D502+A$2,0)</f>
        <v>748.79999999999632</v>
      </c>
      <c r="E503" s="66">
        <f>IF(D503&gt;0,'Final Temp'!$I$13+(('Final Temp'!I$17-'Final Temp'!$I$13)*(1-EXP(-D503/'Final Temp'!I$9))),C503)</f>
        <v>139.64142331265055</v>
      </c>
      <c r="F503" s="66">
        <f>IF(D503=0,E503,'Final Temp'!$I$13)</f>
        <v>75</v>
      </c>
      <c r="G503" s="66">
        <f t="shared" si="34"/>
        <v>139.64142331265055</v>
      </c>
      <c r="H503" s="66">
        <f>'Final Temp'!D$13+(('Final Temp'!I$17-'Final Temp'!D$13)*(1-EXP(-B503/'Final Temp'!I$9)))</f>
        <v>139.81172089462208</v>
      </c>
      <c r="I503" s="66">
        <f>IF('Final Temp'!$D$17&gt;='Final Temp'!$I$13,Calcs!H503,"")</f>
        <v>139.81172089462208</v>
      </c>
      <c r="L503" s="65">
        <f t="shared" si="31"/>
        <v>502</v>
      </c>
      <c r="M503" s="66">
        <f>'Final Temp'!$D$13+(('Final Temp'!$D$17-'Final Temp'!$D$13)*(1-EXP(-L503/'Final Temp'!$D$9)))</f>
        <v>115.20292403596447</v>
      </c>
      <c r="N503" s="65">
        <f>IF(M503&gt;'Final Temp'!$I$13,N502+K$2,0)</f>
        <v>347</v>
      </c>
      <c r="O503" s="66">
        <f>IF(N503&gt;0,'Final Temp'!$I$13+(('Final Temp'!$I$17-'Final Temp'!$I$13)*(1-EXP(-N503/'Final Temp'!$I$9))),M503)</f>
        <v>134.16038396251091</v>
      </c>
      <c r="P503" s="66">
        <f>IF(N503=0,O503,'Final Temp'!$I$13)</f>
        <v>75</v>
      </c>
      <c r="Q503" s="66">
        <f t="shared" si="32"/>
        <v>134.16038396251091</v>
      </c>
      <c r="R503" s="66">
        <f>'Final Temp'!$D$13+(('Final Temp'!$I$17-'Final Temp'!$D$13)*(1-EXP(-L503/'Final Temp'!$I$9)))</f>
        <v>136.93802823873153</v>
      </c>
      <c r="S503" s="66">
        <f>IF('Final Temp'!$D$17&gt;='Final Temp'!$I$13,Calcs!R503,"")</f>
        <v>136.93802823873153</v>
      </c>
    </row>
    <row r="504" spans="2:19" x14ac:dyDescent="0.25">
      <c r="B504" s="65">
        <f t="shared" si="33"/>
        <v>905.39999999999236</v>
      </c>
      <c r="C504" s="66">
        <f>'Final Temp'!$D$13+(('Final Temp'!$D$17-'Final Temp'!$D$13)*(1-EXP(-B504/'Final Temp'!$D$9)))</f>
        <v>131.91370877932945</v>
      </c>
      <c r="D504" s="65">
        <f>IF(C504&gt;'Final Temp'!$I$13,D503+A$2,0)</f>
        <v>750.59999999999627</v>
      </c>
      <c r="E504" s="66">
        <f>IF(D504&gt;0,'Final Temp'!$I$13+(('Final Temp'!I$17-'Final Temp'!$I$13)*(1-EXP(-D504/'Final Temp'!I$9))),C504)</f>
        <v>139.64587762379904</v>
      </c>
      <c r="F504" s="66">
        <f>IF(D504=0,E504,'Final Temp'!$I$13)</f>
        <v>75</v>
      </c>
      <c r="G504" s="66">
        <f t="shared" si="34"/>
        <v>139.64587762379904</v>
      </c>
      <c r="H504" s="66">
        <f>'Final Temp'!D$13+(('Final Temp'!I$17-'Final Temp'!D$13)*(1-EXP(-B504/'Final Temp'!I$9)))</f>
        <v>139.81405973523192</v>
      </c>
      <c r="I504" s="66">
        <f>IF('Final Temp'!$D$17&gt;='Final Temp'!$I$13,Calcs!H504,"")</f>
        <v>139.81405973523192</v>
      </c>
      <c r="L504" s="65">
        <f t="shared" si="31"/>
        <v>503</v>
      </c>
      <c r="M504" s="66">
        <f>'Final Temp'!$D$13+(('Final Temp'!$D$17-'Final Temp'!$D$13)*(1-EXP(-L504/'Final Temp'!$D$9)))</f>
        <v>115.27170922331965</v>
      </c>
      <c r="N504" s="65">
        <f>IF(M504&gt;'Final Temp'!$I$13,N503+K$2,0)</f>
        <v>348</v>
      </c>
      <c r="O504" s="66">
        <f>IF(N504&gt;0,'Final Temp'!$I$13+(('Final Temp'!$I$17-'Final Temp'!$I$13)*(1-EXP(-N504/'Final Temp'!$I$9))),M504)</f>
        <v>134.2007963683981</v>
      </c>
      <c r="P504" s="66">
        <f>IF(N504=0,O504,'Final Temp'!$I$13)</f>
        <v>75</v>
      </c>
      <c r="Q504" s="66">
        <f t="shared" si="32"/>
        <v>134.2007963683981</v>
      </c>
      <c r="R504" s="66">
        <f>'Final Temp'!$D$13+(('Final Temp'!$I$17-'Final Temp'!$D$13)*(1-EXP(-L504/'Final Temp'!$I$9)))</f>
        <v>136.95921826986324</v>
      </c>
      <c r="S504" s="66">
        <f>IF('Final Temp'!$D$17&gt;='Final Temp'!$I$13,Calcs!R504,"")</f>
        <v>136.95921826986324</v>
      </c>
    </row>
    <row r="505" spans="2:19" x14ac:dyDescent="0.25">
      <c r="B505" s="65">
        <f t="shared" si="33"/>
        <v>907.19999999999231</v>
      </c>
      <c r="C505" s="66">
        <f>'Final Temp'!$D$13+(('Final Temp'!$D$17-'Final Temp'!$D$13)*(1-EXP(-B505/'Final Temp'!$D$9)))</f>
        <v>131.95403932504661</v>
      </c>
      <c r="D505" s="65">
        <f>IF(C505&gt;'Final Temp'!$I$13,D504+A$2,0)</f>
        <v>752.39999999999623</v>
      </c>
      <c r="E505" s="66">
        <f>IF(D505&gt;0,'Final Temp'!$I$13+(('Final Temp'!I$17-'Final Temp'!$I$13)*(1-EXP(-D505/'Final Temp'!I$9))),C505)</f>
        <v>139.6502766026058</v>
      </c>
      <c r="F505" s="66">
        <f>IF(D505=0,E505,'Final Temp'!$I$13)</f>
        <v>75</v>
      </c>
      <c r="G505" s="66">
        <f t="shared" si="34"/>
        <v>139.6502766026058</v>
      </c>
      <c r="H505" s="66">
        <f>'Final Temp'!D$13+(('Final Temp'!I$17-'Final Temp'!D$13)*(1-EXP(-B505/'Final Temp'!I$9)))</f>
        <v>139.81636952229709</v>
      </c>
      <c r="I505" s="66">
        <f>IF('Final Temp'!$D$17&gt;='Final Temp'!$I$13,Calcs!H505,"")</f>
        <v>139.81636952229709</v>
      </c>
      <c r="L505" s="65">
        <f t="shared" si="31"/>
        <v>504</v>
      </c>
      <c r="M505" s="66">
        <f>'Final Temp'!$D$13+(('Final Temp'!$D$17-'Final Temp'!$D$13)*(1-EXP(-L505/'Final Temp'!$D$9)))</f>
        <v>115.34030360583935</v>
      </c>
      <c r="N505" s="65">
        <f>IF(M505&gt;'Final Temp'!$I$13,N504+K$2,0)</f>
        <v>349</v>
      </c>
      <c r="O505" s="66">
        <f>IF(N505&gt;0,'Final Temp'!$I$13+(('Final Temp'!$I$17-'Final Temp'!$I$13)*(1-EXP(-N505/'Final Temp'!$I$9))),M505)</f>
        <v>134.24092910477634</v>
      </c>
      <c r="P505" s="66">
        <f>IF(N505=0,O505,'Final Temp'!$I$13)</f>
        <v>75</v>
      </c>
      <c r="Q505" s="66">
        <f t="shared" si="32"/>
        <v>134.24092910477634</v>
      </c>
      <c r="R505" s="66">
        <f>'Final Temp'!$D$13+(('Final Temp'!$I$17-'Final Temp'!$D$13)*(1-EXP(-L505/'Final Temp'!$I$9)))</f>
        <v>136.98026165776815</v>
      </c>
      <c r="S505" s="66">
        <f>IF('Final Temp'!$D$17&gt;='Final Temp'!$I$13,Calcs!R505,"")</f>
        <v>136.98026165776815</v>
      </c>
    </row>
    <row r="506" spans="2:19" x14ac:dyDescent="0.25">
      <c r="B506" s="65">
        <f t="shared" si="33"/>
        <v>908.99999999999227</v>
      </c>
      <c r="C506" s="66">
        <f>'Final Temp'!$D$13+(('Final Temp'!$D$17-'Final Temp'!$D$13)*(1-EXP(-B506/'Final Temp'!$D$9)))</f>
        <v>131.99416872132775</v>
      </c>
      <c r="D506" s="65">
        <f>IF(C506&gt;'Final Temp'!$I$13,D505+A$2,0)</f>
        <v>754.19999999999618</v>
      </c>
      <c r="E506" s="66">
        <f>IF(D506&gt;0,'Final Temp'!$I$13+(('Final Temp'!I$17-'Final Temp'!$I$13)*(1-EXP(-D506/'Final Temp'!I$9))),C506)</f>
        <v>139.65462093642017</v>
      </c>
      <c r="F506" s="66">
        <f>IF(D506=0,E506,'Final Temp'!$I$13)</f>
        <v>75</v>
      </c>
      <c r="G506" s="66">
        <f t="shared" si="34"/>
        <v>139.65462093642017</v>
      </c>
      <c r="H506" s="66">
        <f>'Final Temp'!D$13+(('Final Temp'!I$17-'Final Temp'!D$13)*(1-EXP(-B506/'Final Temp'!I$9)))</f>
        <v>139.81865061672653</v>
      </c>
      <c r="I506" s="66">
        <f>IF('Final Temp'!$D$17&gt;='Final Temp'!$I$13,Calcs!H506,"")</f>
        <v>139.81865061672653</v>
      </c>
      <c r="L506" s="65">
        <f t="shared" si="31"/>
        <v>505</v>
      </c>
      <c r="M506" s="66">
        <f>'Final Temp'!$D$13+(('Final Temp'!$D$17-'Final Temp'!$D$13)*(1-EXP(-L506/'Final Temp'!$D$9)))</f>
        <v>115.40870771280157</v>
      </c>
      <c r="N506" s="65">
        <f>IF(M506&gt;'Final Temp'!$I$13,N505+K$2,0)</f>
        <v>350</v>
      </c>
      <c r="O506" s="66">
        <f>IF(N506&gt;0,'Final Temp'!$I$13+(('Final Temp'!$I$17-'Final Temp'!$I$13)*(1-EXP(-N506/'Final Temp'!$I$9))),M506)</f>
        <v>134.28078410706703</v>
      </c>
      <c r="P506" s="66">
        <f>IF(N506=0,O506,'Final Temp'!$I$13)</f>
        <v>75</v>
      </c>
      <c r="Q506" s="66">
        <f t="shared" si="32"/>
        <v>134.28078410706703</v>
      </c>
      <c r="R506" s="66">
        <f>'Final Temp'!$D$13+(('Final Temp'!$I$17-'Final Temp'!$D$13)*(1-EXP(-L506/'Final Temp'!$I$9)))</f>
        <v>137.00115941727424</v>
      </c>
      <c r="S506" s="66">
        <f>IF('Final Temp'!$D$17&gt;='Final Temp'!$I$13,Calcs!R506,"")</f>
        <v>137.00115941727424</v>
      </c>
    </row>
    <row r="507" spans="2:19" x14ac:dyDescent="0.25">
      <c r="B507" s="65">
        <f t="shared" si="33"/>
        <v>910.79999999999222</v>
      </c>
      <c r="C507" s="66">
        <f>'Final Temp'!$D$13+(('Final Temp'!$D$17-'Final Temp'!$D$13)*(1-EXP(-B507/'Final Temp'!$D$9)))</f>
        <v>132.03409797141001</v>
      </c>
      <c r="D507" s="65">
        <f>IF(C507&gt;'Final Temp'!$I$13,D506+A$2,0)</f>
        <v>755.99999999999613</v>
      </c>
      <c r="E507" s="66">
        <f>IF(D507&gt;0,'Final Temp'!$I$13+(('Final Temp'!I$17-'Final Temp'!$I$13)*(1-EXP(-D507/'Final Temp'!I$9))),C507)</f>
        <v>139.65891130405322</v>
      </c>
      <c r="F507" s="66">
        <f>IF(D507=0,E507,'Final Temp'!$I$13)</f>
        <v>75</v>
      </c>
      <c r="G507" s="66">
        <f t="shared" si="34"/>
        <v>139.65891130405322</v>
      </c>
      <c r="H507" s="66">
        <f>'Final Temp'!D$13+(('Final Temp'!I$17-'Final Temp'!D$13)*(1-EXP(-B507/'Final Temp'!I$9)))</f>
        <v>139.82090337494589</v>
      </c>
      <c r="I507" s="66">
        <f>IF('Final Temp'!$D$17&gt;='Final Temp'!$I$13,Calcs!H507,"")</f>
        <v>139.82090337494589</v>
      </c>
      <c r="L507" s="65">
        <f t="shared" si="31"/>
        <v>506</v>
      </c>
      <c r="M507" s="66">
        <f>'Final Temp'!$D$13+(('Final Temp'!$D$17-'Final Temp'!$D$13)*(1-EXP(-L507/'Final Temp'!$D$9)))</f>
        <v>115.47692207201611</v>
      </c>
      <c r="N507" s="65">
        <f>IF(M507&gt;'Final Temp'!$I$13,N506+K$2,0)</f>
        <v>351</v>
      </c>
      <c r="O507" s="66">
        <f>IF(N507&gt;0,'Final Temp'!$I$13+(('Final Temp'!$I$17-'Final Temp'!$I$13)*(1-EXP(-N507/'Final Temp'!$I$9))),M507)</f>
        <v>134.32036329729766</v>
      </c>
      <c r="P507" s="66">
        <f>IF(N507=0,O507,'Final Temp'!$I$13)</f>
        <v>75</v>
      </c>
      <c r="Q507" s="66">
        <f t="shared" si="32"/>
        <v>134.32036329729766</v>
      </c>
      <c r="R507" s="66">
        <f>'Final Temp'!$D$13+(('Final Temp'!$I$17-'Final Temp'!$D$13)*(1-EXP(-L507/'Final Temp'!$I$9)))</f>
        <v>137.02191255618646</v>
      </c>
      <c r="S507" s="66">
        <f>IF('Final Temp'!$D$17&gt;='Final Temp'!$I$13,Calcs!R507,"")</f>
        <v>137.02191255618646</v>
      </c>
    </row>
    <row r="508" spans="2:19" x14ac:dyDescent="0.25">
      <c r="B508" s="65">
        <f t="shared" si="33"/>
        <v>912.59999999999218</v>
      </c>
      <c r="C508" s="66">
        <f>'Final Temp'!$D$13+(('Final Temp'!$D$17-'Final Temp'!$D$13)*(1-EXP(-B508/'Final Temp'!$D$9)))</f>
        <v>132.07382807352667</v>
      </c>
      <c r="D508" s="65">
        <f>IF(C508&gt;'Final Temp'!$I$13,D507+A$2,0)</f>
        <v>757.79999999999609</v>
      </c>
      <c r="E508" s="66">
        <f>IF(D508&gt;0,'Final Temp'!$I$13+(('Final Temp'!I$17-'Final Temp'!$I$13)*(1-EXP(-D508/'Final Temp'!I$9))),C508)</f>
        <v>139.66314837588354</v>
      </c>
      <c r="F508" s="66">
        <f>IF(D508=0,E508,'Final Temp'!$I$13)</f>
        <v>75</v>
      </c>
      <c r="G508" s="66">
        <f t="shared" si="34"/>
        <v>139.66314837588354</v>
      </c>
      <c r="H508" s="66">
        <f>'Final Temp'!D$13+(('Final Temp'!I$17-'Final Temp'!D$13)*(1-EXP(-B508/'Final Temp'!I$9)))</f>
        <v>139.82312814895317</v>
      </c>
      <c r="I508" s="66">
        <f>IF('Final Temp'!$D$17&gt;='Final Temp'!$I$13,Calcs!H508,"")</f>
        <v>139.82312814895317</v>
      </c>
      <c r="L508" s="65">
        <f t="shared" si="31"/>
        <v>507</v>
      </c>
      <c r="M508" s="66">
        <f>'Final Temp'!$D$13+(('Final Temp'!$D$17-'Final Temp'!$D$13)*(1-EXP(-L508/'Final Temp'!$D$9)))</f>
        <v>115.54494720982866</v>
      </c>
      <c r="N508" s="65">
        <f>IF(M508&gt;'Final Temp'!$I$13,N507+K$2,0)</f>
        <v>352</v>
      </c>
      <c r="O508" s="66">
        <f>IF(N508&gt;0,'Final Temp'!$I$13+(('Final Temp'!$I$17-'Final Temp'!$I$13)*(1-EXP(-N508/'Final Temp'!$I$9))),M508)</f>
        <v>134.35966858419459</v>
      </c>
      <c r="P508" s="66">
        <f>IF(N508=0,O508,'Final Temp'!$I$13)</f>
        <v>75</v>
      </c>
      <c r="Q508" s="66">
        <f t="shared" si="32"/>
        <v>134.35966858419459</v>
      </c>
      <c r="R508" s="66">
        <f>'Final Temp'!$D$13+(('Final Temp'!$I$17-'Final Temp'!$D$13)*(1-EXP(-L508/'Final Temp'!$I$9)))</f>
        <v>137.0425220753354</v>
      </c>
      <c r="S508" s="66">
        <f>IF('Final Temp'!$D$17&gt;='Final Temp'!$I$13,Calcs!R508,"")</f>
        <v>137.0425220753354</v>
      </c>
    </row>
    <row r="509" spans="2:19" x14ac:dyDescent="0.25">
      <c r="B509" s="65">
        <f t="shared" si="33"/>
        <v>914.39999999999213</v>
      </c>
      <c r="C509" s="66">
        <f>'Final Temp'!$D$13+(('Final Temp'!$D$17-'Final Temp'!$D$13)*(1-EXP(-B509/'Final Temp'!$D$9)))</f>
        <v>132.11336002093233</v>
      </c>
      <c r="D509" s="65">
        <f>IF(C509&gt;'Final Temp'!$I$13,D508+A$2,0)</f>
        <v>759.59999999999604</v>
      </c>
      <c r="E509" s="66">
        <f>IF(D509&gt;0,'Final Temp'!$I$13+(('Final Temp'!I$17-'Final Temp'!$I$13)*(1-EXP(-D509/'Final Temp'!I$9))),C509)</f>
        <v>139.66733281396228</v>
      </c>
      <c r="F509" s="66">
        <f>IF(D509=0,E509,'Final Temp'!$I$13)</f>
        <v>75</v>
      </c>
      <c r="G509" s="66">
        <f t="shared" si="34"/>
        <v>139.66733281396228</v>
      </c>
      <c r="H509" s="66">
        <f>'Final Temp'!D$13+(('Final Temp'!I$17-'Final Temp'!D$13)*(1-EXP(-B509/'Final Temp'!I$9)))</f>
        <v>139.82532528637387</v>
      </c>
      <c r="I509" s="66">
        <f>IF('Final Temp'!$D$17&gt;='Final Temp'!$I$13,Calcs!H509,"")</f>
        <v>139.82532528637387</v>
      </c>
      <c r="L509" s="65">
        <f t="shared" si="31"/>
        <v>508</v>
      </c>
      <c r="M509" s="66">
        <f>'Final Temp'!$D$13+(('Final Temp'!$D$17-'Final Temp'!$D$13)*(1-EXP(-L509/'Final Temp'!$D$9)))</f>
        <v>115.61278365112489</v>
      </c>
      <c r="N509" s="65">
        <f>IF(M509&gt;'Final Temp'!$I$13,N508+K$2,0)</f>
        <v>353</v>
      </c>
      <c r="O509" s="66">
        <f>IF(N509&gt;0,'Final Temp'!$I$13+(('Final Temp'!$I$17-'Final Temp'!$I$13)*(1-EXP(-N509/'Final Temp'!$I$9))),M509)</f>
        <v>134.39870186327502</v>
      </c>
      <c r="P509" s="66">
        <f>IF(N509=0,O509,'Final Temp'!$I$13)</f>
        <v>75</v>
      </c>
      <c r="Q509" s="66">
        <f t="shared" si="32"/>
        <v>134.39870186327502</v>
      </c>
      <c r="R509" s="66">
        <f>'Final Temp'!$D$13+(('Final Temp'!$I$17-'Final Temp'!$D$13)*(1-EXP(-L509/'Final Temp'!$I$9)))</f>
        <v>137.0629889686254</v>
      </c>
      <c r="S509" s="66">
        <f>IF('Final Temp'!$D$17&gt;='Final Temp'!$I$13,Calcs!R509,"")</f>
        <v>137.0629889686254</v>
      </c>
    </row>
    <row r="510" spans="2:19" x14ac:dyDescent="0.25">
      <c r="B510" s="65">
        <f t="shared" si="33"/>
        <v>916.19999999999209</v>
      </c>
      <c r="C510" s="66">
        <f>'Final Temp'!$D$13+(('Final Temp'!$D$17-'Final Temp'!$D$13)*(1-EXP(-B510/'Final Temp'!$D$9)))</f>
        <v>132.15269480192777</v>
      </c>
      <c r="D510" s="65">
        <f>IF(C510&gt;'Final Temp'!$I$13,D509+A$2,0)</f>
        <v>761.399999999996</v>
      </c>
      <c r="E510" s="66">
        <f>IF(D510&gt;0,'Final Temp'!$I$13+(('Final Temp'!I$17-'Final Temp'!$I$13)*(1-EXP(-D510/'Final Temp'!I$9))),C510)</f>
        <v>139.67146527211636</v>
      </c>
      <c r="F510" s="66">
        <f>IF(D510=0,E510,'Final Temp'!$I$13)</f>
        <v>75</v>
      </c>
      <c r="G510" s="66">
        <f t="shared" si="34"/>
        <v>139.67146527211636</v>
      </c>
      <c r="H510" s="66">
        <f>'Final Temp'!D$13+(('Final Temp'!I$17-'Final Temp'!D$13)*(1-EXP(-B510/'Final Temp'!I$9)))</f>
        <v>139.82749513051522</v>
      </c>
      <c r="I510" s="66">
        <f>IF('Final Temp'!$D$17&gt;='Final Temp'!$I$13,Calcs!H510,"")</f>
        <v>139.82749513051522</v>
      </c>
      <c r="L510" s="65">
        <f t="shared" si="31"/>
        <v>509</v>
      </c>
      <c r="M510" s="66">
        <f>'Final Temp'!$D$13+(('Final Temp'!$D$17-'Final Temp'!$D$13)*(1-EXP(-L510/'Final Temp'!$D$9)))</f>
        <v>115.68043191933448</v>
      </c>
      <c r="N510" s="65">
        <f>IF(M510&gt;'Final Temp'!$I$13,N509+K$2,0)</f>
        <v>354</v>
      </c>
      <c r="O510" s="66">
        <f>IF(N510&gt;0,'Final Temp'!$I$13+(('Final Temp'!$I$17-'Final Temp'!$I$13)*(1-EXP(-N510/'Final Temp'!$I$9))),M510)</f>
        <v>134.43746501693843</v>
      </c>
      <c r="P510" s="66">
        <f>IF(N510=0,O510,'Final Temp'!$I$13)</f>
        <v>75</v>
      </c>
      <c r="Q510" s="66">
        <f t="shared" si="32"/>
        <v>134.43746501693843</v>
      </c>
      <c r="R510" s="66">
        <f>'Final Temp'!$D$13+(('Final Temp'!$I$17-'Final Temp'!$D$13)*(1-EXP(-L510/'Final Temp'!$I$9)))</f>
        <v>137.08331422308271</v>
      </c>
      <c r="S510" s="66">
        <f>IF('Final Temp'!$D$17&gt;='Final Temp'!$I$13,Calcs!R510,"")</f>
        <v>137.08331422308271</v>
      </c>
    </row>
    <row r="511" spans="2:19" x14ac:dyDescent="0.25">
      <c r="B511" s="65">
        <f t="shared" si="33"/>
        <v>917.99999999999204</v>
      </c>
      <c r="C511" s="66">
        <f>'Final Temp'!$D$13+(('Final Temp'!$D$17-'Final Temp'!$D$13)*(1-EXP(-B511/'Final Temp'!$D$9)))</f>
        <v>132.1918333998845</v>
      </c>
      <c r="D511" s="65">
        <f>IF(C511&gt;'Final Temp'!$I$13,D510+A$2,0)</f>
        <v>763.19999999999595</v>
      </c>
      <c r="E511" s="66">
        <f>IF(D511&gt;0,'Final Temp'!$I$13+(('Final Temp'!I$17-'Final Temp'!$I$13)*(1-EXP(-D511/'Final Temp'!I$9))),C511)</f>
        <v>139.67554639605083</v>
      </c>
      <c r="F511" s="66">
        <f>IF(D511=0,E511,'Final Temp'!$I$13)</f>
        <v>75</v>
      </c>
      <c r="G511" s="66">
        <f t="shared" si="34"/>
        <v>139.67554639605083</v>
      </c>
      <c r="H511" s="66">
        <f>'Final Temp'!D$13+(('Final Temp'!I$17-'Final Temp'!D$13)*(1-EXP(-B511/'Final Temp'!I$9)))</f>
        <v>139.82963802041974</v>
      </c>
      <c r="I511" s="66">
        <f>IF('Final Temp'!$D$17&gt;='Final Temp'!$I$13,Calcs!H511,"")</f>
        <v>139.82963802041974</v>
      </c>
      <c r="L511" s="68">
        <f t="shared" si="31"/>
        <v>510</v>
      </c>
      <c r="M511" s="69">
        <f>'Final Temp'!$D$13+(('Final Temp'!$D$17-'Final Temp'!$D$13)*(1-EXP(-L511/'Final Temp'!$D$9)))</f>
        <v>115.74789253643513</v>
      </c>
      <c r="N511" s="68">
        <f>IF(M511&gt;'Final Temp'!$I$13,N510+K$2,0)</f>
        <v>355</v>
      </c>
      <c r="O511" s="69">
        <f>IF(N511&gt;0,'Final Temp'!$I$13+(('Final Temp'!$I$17-'Final Temp'!$I$13)*(1-EXP(-N511/'Final Temp'!$I$9))),M511)</f>
        <v>134.47595991455739</v>
      </c>
      <c r="P511" s="69">
        <f>IF(N511=0,O511,'Final Temp'!$I$13)</f>
        <v>75</v>
      </c>
      <c r="Q511" s="69">
        <f t="shared" si="32"/>
        <v>134.47595991455739</v>
      </c>
      <c r="R511" s="69">
        <f>'Final Temp'!$D$13+(('Final Temp'!$I$17-'Final Temp'!$D$13)*(1-EXP(-L511/'Final Temp'!$I$9)))</f>
        <v>137.10349881890298</v>
      </c>
      <c r="S511" s="66">
        <f>IF('Final Temp'!$D$17&gt;='Final Temp'!$I$13,Calcs!R511,"")</f>
        <v>137.10349881890298</v>
      </c>
    </row>
    <row r="512" spans="2:19" x14ac:dyDescent="0.25">
      <c r="B512" s="65">
        <f t="shared" si="33"/>
        <v>919.799999999992</v>
      </c>
      <c r="C512" s="66">
        <f>'Final Temp'!$D$13+(('Final Temp'!$D$17-'Final Temp'!$D$13)*(1-EXP(-B512/'Final Temp'!$D$9)))</f>
        <v>132.23077679326957</v>
      </c>
      <c r="D512" s="65">
        <f>IF(C512&gt;'Final Temp'!$I$13,D511+A$2,0)</f>
        <v>764.99999999999591</v>
      </c>
      <c r="E512" s="66">
        <f>IF(D512&gt;0,'Final Temp'!$I$13+(('Final Temp'!I$17-'Final Temp'!$I$13)*(1-EXP(-D512/'Final Temp'!I$9))),C512)</f>
        <v>139.67957682344957</v>
      </c>
      <c r="F512" s="66">
        <f>IF(D512=0,E512,'Final Temp'!$I$13)</f>
        <v>75</v>
      </c>
      <c r="G512" s="66">
        <f t="shared" si="34"/>
        <v>139.67957682344957</v>
      </c>
      <c r="H512" s="66">
        <f>'Final Temp'!D$13+(('Final Temp'!I$17-'Final Temp'!D$13)*(1-EXP(-B512/'Final Temp'!I$9)))</f>
        <v>139.83175429091835</v>
      </c>
      <c r="I512" s="66">
        <f>IF('Final Temp'!$D$17&gt;='Final Temp'!$I$13,Calcs!H512,"")</f>
        <v>139.83175429091835</v>
      </c>
      <c r="L512" s="65">
        <f t="shared" si="31"/>
        <v>511</v>
      </c>
      <c r="M512" s="66">
        <f>'Final Temp'!$D$13+(('Final Temp'!$D$17-'Final Temp'!$D$13)*(1-EXP(-L512/'Final Temp'!$D$9)))</f>
        <v>115.81516602295663</v>
      </c>
      <c r="N512" s="65">
        <f>IF(M512&gt;'Final Temp'!$I$13,N511+K$2,0)</f>
        <v>356</v>
      </c>
      <c r="O512" s="66">
        <f>IF(N512&gt;0,'Final Temp'!$I$13+(('Final Temp'!$I$17-'Final Temp'!$I$13)*(1-EXP(-N512/'Final Temp'!$I$9))),M512)</f>
        <v>134.51418841256768</v>
      </c>
      <c r="P512" s="66">
        <f>IF(N512=0,O512,'Final Temp'!$I$13)</f>
        <v>75</v>
      </c>
      <c r="Q512" s="66">
        <f t="shared" si="32"/>
        <v>134.51418841256768</v>
      </c>
      <c r="R512" s="66">
        <f>'Final Temp'!$D$13+(('Final Temp'!$I$17-'Final Temp'!$D$13)*(1-EXP(-L512/'Final Temp'!$I$9)))</f>
        <v>137.12354372949844</v>
      </c>
      <c r="S512" s="66">
        <f>IF('Final Temp'!$D$17&gt;='Final Temp'!$I$13,Calcs!R512,"")</f>
        <v>137.12354372949844</v>
      </c>
    </row>
    <row r="513" spans="2:19" x14ac:dyDescent="0.25">
      <c r="B513" s="65">
        <f t="shared" si="33"/>
        <v>921.59999999999195</v>
      </c>
      <c r="C513" s="66">
        <f>'Final Temp'!$D$13+(('Final Temp'!$D$17-'Final Temp'!$D$13)*(1-EXP(-B513/'Final Temp'!$D$9)))</f>
        <v>132.26952595566985</v>
      </c>
      <c r="D513" s="65">
        <f>IF(C513&gt;'Final Temp'!$I$13,D512+A$2,0)</f>
        <v>766.79999999999586</v>
      </c>
      <c r="E513" s="66">
        <f>IF(D513&gt;0,'Final Temp'!$I$13+(('Final Temp'!I$17-'Final Temp'!$I$13)*(1-EXP(-D513/'Final Temp'!I$9))),C513)</f>
        <v>139.68355718407506</v>
      </c>
      <c r="F513" s="66">
        <f>IF(D513=0,E513,'Final Temp'!$I$13)</f>
        <v>75</v>
      </c>
      <c r="G513" s="66">
        <f t="shared" si="34"/>
        <v>139.68355718407506</v>
      </c>
      <c r="H513" s="66">
        <f>'Final Temp'!D$13+(('Final Temp'!I$17-'Final Temp'!D$13)*(1-EXP(-B513/'Final Temp'!I$9)))</f>
        <v>139.8338442726826</v>
      </c>
      <c r="I513" s="66">
        <f>IF('Final Temp'!$D$17&gt;='Final Temp'!$I$13,Calcs!H513,"")</f>
        <v>139.8338442726826</v>
      </c>
      <c r="L513" s="65">
        <f t="shared" si="31"/>
        <v>512</v>
      </c>
      <c r="M513" s="66">
        <f>'Final Temp'!$D$13+(('Final Temp'!$D$17-'Final Temp'!$D$13)*(1-EXP(-L513/'Final Temp'!$D$9)))</f>
        <v>115.88225289798486</v>
      </c>
      <c r="N513" s="65">
        <f>IF(M513&gt;'Final Temp'!$I$13,N512+K$2,0)</f>
        <v>357</v>
      </c>
      <c r="O513" s="66">
        <f>IF(N513&gt;0,'Final Temp'!$I$13+(('Final Temp'!$I$17-'Final Temp'!$I$13)*(1-EXP(-N513/'Final Temp'!$I$9))),M513)</f>
        <v>134.55215235455782</v>
      </c>
      <c r="P513" s="66">
        <f>IF(N513=0,O513,'Final Temp'!$I$13)</f>
        <v>75</v>
      </c>
      <c r="Q513" s="66">
        <f t="shared" si="32"/>
        <v>134.55215235455782</v>
      </c>
      <c r="R513" s="66">
        <f>'Final Temp'!$D$13+(('Final Temp'!$I$17-'Final Temp'!$D$13)*(1-EXP(-L513/'Final Temp'!$I$9)))</f>
        <v>137.14344992154497</v>
      </c>
      <c r="S513" s="66">
        <f>IF('Final Temp'!$D$17&gt;='Final Temp'!$I$13,Calcs!R513,"")</f>
        <v>137.14344992154497</v>
      </c>
    </row>
    <row r="514" spans="2:19" x14ac:dyDescent="0.25">
      <c r="B514" s="65">
        <f t="shared" si="33"/>
        <v>923.39999999999191</v>
      </c>
      <c r="C514" s="66">
        <f>'Final Temp'!$D$13+(('Final Temp'!$D$17-'Final Temp'!$D$13)*(1-EXP(-B514/'Final Temp'!$D$9)))</f>
        <v>132.3080818558164</v>
      </c>
      <c r="D514" s="65">
        <f>IF(C514&gt;'Final Temp'!$I$13,D513+A$2,0)</f>
        <v>768.59999999999582</v>
      </c>
      <c r="E514" s="66">
        <f>IF(D514&gt;0,'Final Temp'!$I$13+(('Final Temp'!I$17-'Final Temp'!$I$13)*(1-EXP(-D514/'Final Temp'!I$9))),C514)</f>
        <v>139.68748809986675</v>
      </c>
      <c r="F514" s="66">
        <f>IF(D514=0,E514,'Final Temp'!$I$13)</f>
        <v>75</v>
      </c>
      <c r="G514" s="66">
        <f t="shared" si="34"/>
        <v>139.68748809986675</v>
      </c>
      <c r="H514" s="66">
        <f>'Final Temp'!D$13+(('Final Temp'!I$17-'Final Temp'!D$13)*(1-EXP(-B514/'Final Temp'!I$9)))</f>
        <v>139.83590829227643</v>
      </c>
      <c r="I514" s="66">
        <f>IF('Final Temp'!$D$17&gt;='Final Temp'!$I$13,Calcs!H514,"")</f>
        <v>139.83590829227643</v>
      </c>
      <c r="L514" s="65">
        <f t="shared" si="31"/>
        <v>513</v>
      </c>
      <c r="M514" s="66">
        <f>'Final Temp'!$D$13+(('Final Temp'!$D$17-'Final Temp'!$D$13)*(1-EXP(-L514/'Final Temp'!$D$9)))</f>
        <v>115.94915367916579</v>
      </c>
      <c r="N514" s="65">
        <f>IF(M514&gt;'Final Temp'!$I$13,N513+K$2,0)</f>
        <v>358</v>
      </c>
      <c r="O514" s="66">
        <f>IF(N514&gt;0,'Final Temp'!$I$13+(('Final Temp'!$I$17-'Final Temp'!$I$13)*(1-EXP(-N514/'Final Temp'!$I$9))),M514)</f>
        <v>134.58985357135799</v>
      </c>
      <c r="P514" s="66">
        <f>IF(N514=0,O514,'Final Temp'!$I$13)</f>
        <v>75</v>
      </c>
      <c r="Q514" s="66">
        <f t="shared" si="32"/>
        <v>134.58985357135799</v>
      </c>
      <c r="R514" s="66">
        <f>'Final Temp'!$D$13+(('Final Temp'!$I$17-'Final Temp'!$D$13)*(1-EXP(-L514/'Final Temp'!$I$9)))</f>
        <v>137.16321835502868</v>
      </c>
      <c r="S514" s="66">
        <f>IF('Final Temp'!$D$17&gt;='Final Temp'!$I$13,Calcs!R514,"")</f>
        <v>137.16321835502868</v>
      </c>
    </row>
    <row r="515" spans="2:19" x14ac:dyDescent="0.25">
      <c r="B515" s="65">
        <f t="shared" si="33"/>
        <v>925.19999999999186</v>
      </c>
      <c r="C515" s="66">
        <f>'Final Temp'!$D$13+(('Final Temp'!$D$17-'Final Temp'!$D$13)*(1-EXP(-B515/'Final Temp'!$D$9)))</f>
        <v>132.34644545760867</v>
      </c>
      <c r="D515" s="65">
        <f>IF(C515&gt;'Final Temp'!$I$13,D514+A$2,0)</f>
        <v>770.39999999999577</v>
      </c>
      <c r="E515" s="66">
        <f>IF(D515&gt;0,'Final Temp'!$I$13+(('Final Temp'!I$17-'Final Temp'!$I$13)*(1-EXP(-D515/'Final Temp'!I$9))),C515)</f>
        <v>139.69137018503824</v>
      </c>
      <c r="F515" s="66">
        <f>IF(D515=0,E515,'Final Temp'!$I$13)</f>
        <v>75</v>
      </c>
      <c r="G515" s="66">
        <f t="shared" si="34"/>
        <v>139.69137018503824</v>
      </c>
      <c r="H515" s="66">
        <f>'Final Temp'!D$13+(('Final Temp'!I$17-'Final Temp'!D$13)*(1-EXP(-B515/'Final Temp'!I$9)))</f>
        <v>139.83794667220707</v>
      </c>
      <c r="I515" s="66">
        <f>IF('Final Temp'!$D$17&gt;='Final Temp'!$I$13,Calcs!H515,"")</f>
        <v>139.83794667220707</v>
      </c>
      <c r="L515" s="65">
        <f t="shared" ref="L515:L578" si="35">L514+K$2</f>
        <v>514</v>
      </c>
      <c r="M515" s="66">
        <f>'Final Temp'!$D$13+(('Final Temp'!$D$17-'Final Temp'!$D$13)*(1-EXP(-L515/'Final Temp'!$D$9)))</f>
        <v>116.01586888270948</v>
      </c>
      <c r="N515" s="65">
        <f>IF(M515&gt;'Final Temp'!$I$13,N514+K$2,0)</f>
        <v>359</v>
      </c>
      <c r="O515" s="66">
        <f>IF(N515&gt;0,'Final Temp'!$I$13+(('Final Temp'!$I$17-'Final Temp'!$I$13)*(1-EXP(-N515/'Final Temp'!$I$9))),M515)</f>
        <v>134.62729388112834</v>
      </c>
      <c r="P515" s="66">
        <f>IF(N515=0,O515,'Final Temp'!$I$13)</f>
        <v>75</v>
      </c>
      <c r="Q515" s="66">
        <f t="shared" ref="Q515:Q578" si="36">IF(O515&gt;P515,O515,P515)</f>
        <v>134.62729388112834</v>
      </c>
      <c r="R515" s="66">
        <f>'Final Temp'!$D$13+(('Final Temp'!$I$17-'Final Temp'!$D$13)*(1-EXP(-L515/'Final Temp'!$I$9)))</f>
        <v>137.18284998329227</v>
      </c>
      <c r="S515" s="66">
        <f>IF('Final Temp'!$D$17&gt;='Final Temp'!$I$13,Calcs!R515,"")</f>
        <v>137.18284998329227</v>
      </c>
    </row>
    <row r="516" spans="2:19" x14ac:dyDescent="0.25">
      <c r="B516" s="65">
        <f t="shared" si="33"/>
        <v>926.99999999999181</v>
      </c>
      <c r="C516" s="66">
        <f>'Final Temp'!$D$13+(('Final Temp'!$D$17-'Final Temp'!$D$13)*(1-EXP(-B516/'Final Temp'!$D$9)))</f>
        <v>132.38461772013881</v>
      </c>
      <c r="D516" s="65">
        <f>IF(C516&gt;'Final Temp'!$I$13,D515+A$2,0)</f>
        <v>772.19999999999573</v>
      </c>
      <c r="E516" s="66">
        <f>IF(D516&gt;0,'Final Temp'!$I$13+(('Final Temp'!I$17-'Final Temp'!$I$13)*(1-EXP(-D516/'Final Temp'!I$9))),C516)</f>
        <v>139.69520404617322</v>
      </c>
      <c r="F516" s="66">
        <f>IF(D516=0,E516,'Final Temp'!$I$13)</f>
        <v>75</v>
      </c>
      <c r="G516" s="66">
        <f t="shared" si="34"/>
        <v>139.69520404617322</v>
      </c>
      <c r="H516" s="66">
        <f>'Final Temp'!D$13+(('Final Temp'!I$17-'Final Temp'!D$13)*(1-EXP(-B516/'Final Temp'!I$9)))</f>
        <v>139.83995973097552</v>
      </c>
      <c r="I516" s="66">
        <f>IF('Final Temp'!$D$17&gt;='Final Temp'!$I$13,Calcs!H516,"")</f>
        <v>139.83995973097552</v>
      </c>
      <c r="L516" s="65">
        <f t="shared" si="35"/>
        <v>515</v>
      </c>
      <c r="M516" s="66">
        <f>'Final Temp'!$D$13+(('Final Temp'!$D$17-'Final Temp'!$D$13)*(1-EXP(-L516/'Final Temp'!$D$9)))</f>
        <v>116.08239902339407</v>
      </c>
      <c r="N516" s="65">
        <f>IF(M516&gt;'Final Temp'!$I$13,N515+K$2,0)</f>
        <v>360</v>
      </c>
      <c r="O516" s="66">
        <f>IF(N516&gt;0,'Final Temp'!$I$13+(('Final Temp'!$I$17-'Final Temp'!$I$13)*(1-EXP(-N516/'Final Temp'!$I$9))),M516)</f>
        <v>134.66447508944657</v>
      </c>
      <c r="P516" s="66">
        <f>IF(N516=0,O516,'Final Temp'!$I$13)</f>
        <v>75</v>
      </c>
      <c r="Q516" s="66">
        <f t="shared" si="36"/>
        <v>134.66447508944657</v>
      </c>
      <c r="R516" s="66">
        <f>'Final Temp'!$D$13+(('Final Temp'!$I$17-'Final Temp'!$D$13)*(1-EXP(-L516/'Final Temp'!$I$9)))</f>
        <v>137.20234575308078</v>
      </c>
      <c r="S516" s="66">
        <f>IF('Final Temp'!$D$17&gt;='Final Temp'!$I$13,Calcs!R516,"")</f>
        <v>137.20234575308078</v>
      </c>
    </row>
    <row r="517" spans="2:19" x14ac:dyDescent="0.25">
      <c r="B517" s="65">
        <f t="shared" si="33"/>
        <v>928.79999999999177</v>
      </c>
      <c r="C517" s="66">
        <f>'Final Temp'!$D$13+(('Final Temp'!$D$17-'Final Temp'!$D$13)*(1-EXP(-B517/'Final Temp'!$D$9)))</f>
        <v>132.42259959771528</v>
      </c>
      <c r="D517" s="65">
        <f>IF(C517&gt;'Final Temp'!$I$13,D516+A$2,0)</f>
        <v>773.99999999999568</v>
      </c>
      <c r="E517" s="66">
        <f>IF(D517&gt;0,'Final Temp'!$I$13+(('Final Temp'!I$17-'Final Temp'!$I$13)*(1-EXP(-D517/'Final Temp'!I$9))),C517)</f>
        <v>139.69899028232032</v>
      </c>
      <c r="F517" s="66">
        <f>IF(D517=0,E517,'Final Temp'!$I$13)</f>
        <v>75</v>
      </c>
      <c r="G517" s="66">
        <f t="shared" si="34"/>
        <v>139.69899028232032</v>
      </c>
      <c r="H517" s="66">
        <f>'Final Temp'!D$13+(('Final Temp'!I$17-'Final Temp'!D$13)*(1-EXP(-B517/'Final Temp'!I$9)))</f>
        <v>139.84194778312639</v>
      </c>
      <c r="I517" s="66">
        <f>IF('Final Temp'!$D$17&gt;='Final Temp'!$I$13,Calcs!H517,"")</f>
        <v>139.84194778312639</v>
      </c>
      <c r="L517" s="65">
        <f t="shared" si="35"/>
        <v>516</v>
      </c>
      <c r="M517" s="66">
        <f>'Final Temp'!$D$13+(('Final Temp'!$D$17-'Final Temp'!$D$13)*(1-EXP(-L517/'Final Temp'!$D$9)))</f>
        <v>116.14874461456975</v>
      </c>
      <c r="N517" s="65">
        <f>IF(M517&gt;'Final Temp'!$I$13,N516+K$2,0)</f>
        <v>361</v>
      </c>
      <c r="O517" s="66">
        <f>IF(N517&gt;0,'Final Temp'!$I$13+(('Final Temp'!$I$17-'Final Temp'!$I$13)*(1-EXP(-N517/'Final Temp'!$I$9))),M517)</f>
        <v>134.70139898939519</v>
      </c>
      <c r="P517" s="66">
        <f>IF(N517=0,O517,'Final Temp'!$I$13)</f>
        <v>75</v>
      </c>
      <c r="Q517" s="66">
        <f t="shared" si="36"/>
        <v>134.70139898939519</v>
      </c>
      <c r="R517" s="66">
        <f>'Final Temp'!$D$13+(('Final Temp'!$I$17-'Final Temp'!$D$13)*(1-EXP(-L517/'Final Temp'!$I$9)))</f>
        <v>137.22170660458758</v>
      </c>
      <c r="S517" s="66">
        <f>IF('Final Temp'!$D$17&gt;='Final Temp'!$I$13,Calcs!R517,"")</f>
        <v>137.22170660458758</v>
      </c>
    </row>
    <row r="518" spans="2:19" x14ac:dyDescent="0.25">
      <c r="B518" s="65">
        <f t="shared" si="33"/>
        <v>930.59999999999172</v>
      </c>
      <c r="C518" s="66">
        <f>'Final Temp'!$D$13+(('Final Temp'!$D$17-'Final Temp'!$D$13)*(1-EXP(-B518/'Final Temp'!$D$9)))</f>
        <v>132.46039203988704</v>
      </c>
      <c r="D518" s="65">
        <f>IF(C518&gt;'Final Temp'!$I$13,D517+A$2,0)</f>
        <v>775.79999999999563</v>
      </c>
      <c r="E518" s="66">
        <f>IF(D518&gt;0,'Final Temp'!$I$13+(('Final Temp'!I$17-'Final Temp'!$I$13)*(1-EXP(-D518/'Final Temp'!I$9))),C518)</f>
        <v>139.70272948508662</v>
      </c>
      <c r="F518" s="66">
        <f>IF(D518=0,E518,'Final Temp'!$I$13)</f>
        <v>75</v>
      </c>
      <c r="G518" s="66">
        <f t="shared" si="34"/>
        <v>139.70272948508662</v>
      </c>
      <c r="H518" s="66">
        <f>'Final Temp'!D$13+(('Final Temp'!I$17-'Final Temp'!D$13)*(1-EXP(-B518/'Final Temp'!I$9)))</f>
        <v>139.84391113929678</v>
      </c>
      <c r="I518" s="66">
        <f>IF('Final Temp'!$D$17&gt;='Final Temp'!$I$13,Calcs!H518,"")</f>
        <v>139.84391113929678</v>
      </c>
      <c r="L518" s="65">
        <f t="shared" si="35"/>
        <v>517</v>
      </c>
      <c r="M518" s="66">
        <f>'Final Temp'!$D$13+(('Final Temp'!$D$17-'Final Temp'!$D$13)*(1-EXP(-L518/'Final Temp'!$D$9)))</f>
        <v>116.21490616816271</v>
      </c>
      <c r="N518" s="65">
        <f>IF(M518&gt;'Final Temp'!$I$13,N517+K$2,0)</f>
        <v>362</v>
      </c>
      <c r="O518" s="66">
        <f>IF(N518&gt;0,'Final Temp'!$I$13+(('Final Temp'!$I$17-'Final Temp'!$I$13)*(1-EXP(-N518/'Final Temp'!$I$9))),M518)</f>
        <v>134.73806736164778</v>
      </c>
      <c r="P518" s="66">
        <f>IF(N518=0,O518,'Final Temp'!$I$13)</f>
        <v>75</v>
      </c>
      <c r="Q518" s="66">
        <f t="shared" si="36"/>
        <v>134.73806736164778</v>
      </c>
      <c r="R518" s="66">
        <f>'Final Temp'!$D$13+(('Final Temp'!$I$17-'Final Temp'!$D$13)*(1-EXP(-L518/'Final Temp'!$I$9)))</f>
        <v>137.24093347149943</v>
      </c>
      <c r="S518" s="66">
        <f>IF('Final Temp'!$D$17&gt;='Final Temp'!$I$13,Calcs!R518,"")</f>
        <v>137.24093347149943</v>
      </c>
    </row>
    <row r="519" spans="2:19" x14ac:dyDescent="0.25">
      <c r="B519" s="65">
        <f t="shared" si="33"/>
        <v>932.39999999999168</v>
      </c>
      <c r="C519" s="66">
        <f>'Final Temp'!$D$13+(('Final Temp'!$D$17-'Final Temp'!$D$13)*(1-EXP(-B519/'Final Temp'!$D$9)))</f>
        <v>132.49799599146712</v>
      </c>
      <c r="D519" s="65">
        <f>IF(C519&gt;'Final Temp'!$I$13,D518+A$2,0)</f>
        <v>777.59999999999559</v>
      </c>
      <c r="E519" s="66">
        <f>IF(D519&gt;0,'Final Temp'!$I$13+(('Final Temp'!I$17-'Final Temp'!$I$13)*(1-EXP(-D519/'Final Temp'!I$9))),C519)</f>
        <v>139.70642223873017</v>
      </c>
      <c r="F519" s="66">
        <f>IF(D519=0,E519,'Final Temp'!$I$13)</f>
        <v>75</v>
      </c>
      <c r="G519" s="66">
        <f t="shared" si="34"/>
        <v>139.70642223873017</v>
      </c>
      <c r="H519" s="66">
        <f>'Final Temp'!D$13+(('Final Temp'!I$17-'Final Temp'!D$13)*(1-EXP(-B519/'Final Temp'!I$9)))</f>
        <v>139.84585010626512</v>
      </c>
      <c r="I519" s="66">
        <f>IF('Final Temp'!$D$17&gt;='Final Temp'!$I$13,Calcs!H519,"")</f>
        <v>139.84585010626512</v>
      </c>
      <c r="L519" s="65">
        <f t="shared" si="35"/>
        <v>518</v>
      </c>
      <c r="M519" s="66">
        <f>'Final Temp'!$D$13+(('Final Temp'!$D$17-'Final Temp'!$D$13)*(1-EXP(-L519/'Final Temp'!$D$9)))</f>
        <v>116.28088419467906</v>
      </c>
      <c r="N519" s="65">
        <f>IF(M519&gt;'Final Temp'!$I$13,N518+K$2,0)</f>
        <v>363</v>
      </c>
      <c r="O519" s="66">
        <f>IF(N519&gt;0,'Final Temp'!$I$13+(('Final Temp'!$I$17-'Final Temp'!$I$13)*(1-EXP(-N519/'Final Temp'!$I$9))),M519)</f>
        <v>134.77448197455502</v>
      </c>
      <c r="P519" s="66">
        <f>IF(N519=0,O519,'Final Temp'!$I$13)</f>
        <v>75</v>
      </c>
      <c r="Q519" s="66">
        <f t="shared" si="36"/>
        <v>134.77448197455502</v>
      </c>
      <c r="R519" s="66">
        <f>'Final Temp'!$D$13+(('Final Temp'!$I$17-'Final Temp'!$D$13)*(1-EXP(-L519/'Final Temp'!$I$9)))</f>
        <v>137.26002728104163</v>
      </c>
      <c r="S519" s="66">
        <f>IF('Final Temp'!$D$17&gt;='Final Temp'!$I$13,Calcs!R519,"")</f>
        <v>137.26002728104163</v>
      </c>
    </row>
    <row r="520" spans="2:19" x14ac:dyDescent="0.25">
      <c r="B520" s="65">
        <f t="shared" si="33"/>
        <v>934.19999999999163</v>
      </c>
      <c r="C520" s="66">
        <f>'Final Temp'!$D$13+(('Final Temp'!$D$17-'Final Temp'!$D$13)*(1-EXP(-B520/'Final Temp'!$D$9)))</f>
        <v>132.53541239255628</v>
      </c>
      <c r="D520" s="65">
        <f>IF(C520&gt;'Final Temp'!$I$13,D519+A$2,0)</f>
        <v>779.39999999999554</v>
      </c>
      <c r="E520" s="66">
        <f>IF(D520&gt;0,'Final Temp'!$I$13+(('Final Temp'!I$17-'Final Temp'!$I$13)*(1-EXP(-D520/'Final Temp'!I$9))),C520)</f>
        <v>139.71006912025121</v>
      </c>
      <c r="F520" s="66">
        <f>IF(D520=0,E520,'Final Temp'!$I$13)</f>
        <v>75</v>
      </c>
      <c r="G520" s="66">
        <f t="shared" si="34"/>
        <v>139.71006912025121</v>
      </c>
      <c r="H520" s="66">
        <f>'Final Temp'!D$13+(('Final Temp'!I$17-'Final Temp'!D$13)*(1-EXP(-B520/'Final Temp'!I$9)))</f>
        <v>139.84776498699892</v>
      </c>
      <c r="I520" s="66">
        <f>IF('Final Temp'!$D$17&gt;='Final Temp'!$I$13,Calcs!H520,"")</f>
        <v>139.84776498699892</v>
      </c>
      <c r="L520" s="65">
        <f t="shared" si="35"/>
        <v>519</v>
      </c>
      <c r="M520" s="66">
        <f>'Final Temp'!$D$13+(('Final Temp'!$D$17-'Final Temp'!$D$13)*(1-EXP(-L520/'Final Temp'!$D$9)))</f>
        <v>116.34667920320888</v>
      </c>
      <c r="N520" s="65">
        <f>IF(M520&gt;'Final Temp'!$I$13,N519+K$2,0)</f>
        <v>364</v>
      </c>
      <c r="O520" s="66">
        <f>IF(N520&gt;0,'Final Temp'!$I$13+(('Final Temp'!$I$17-'Final Temp'!$I$13)*(1-EXP(-N520/'Final Temp'!$I$9))),M520)</f>
        <v>134.81064458422992</v>
      </c>
      <c r="P520" s="66">
        <f>IF(N520=0,O520,'Final Temp'!$I$13)</f>
        <v>75</v>
      </c>
      <c r="Q520" s="66">
        <f t="shared" si="36"/>
        <v>134.81064458422992</v>
      </c>
      <c r="R520" s="66">
        <f>'Final Temp'!$D$13+(('Final Temp'!$I$17-'Final Temp'!$D$13)*(1-EXP(-L520/'Final Temp'!$I$9)))</f>
        <v>137.27898895402279</v>
      </c>
      <c r="S520" s="66">
        <f>IF('Final Temp'!$D$17&gt;='Final Temp'!$I$13,Calcs!R520,"")</f>
        <v>137.27898895402279</v>
      </c>
    </row>
    <row r="521" spans="2:19" x14ac:dyDescent="0.25">
      <c r="B521" s="65">
        <f t="shared" si="33"/>
        <v>935.99999999999159</v>
      </c>
      <c r="C521" s="66">
        <f>'Final Temp'!$D$13+(('Final Temp'!$D$17-'Final Temp'!$D$13)*(1-EXP(-B521/'Final Temp'!$D$9)))</f>
        <v>132.57264217856644</v>
      </c>
      <c r="D521" s="65">
        <f>IF(C521&gt;'Final Temp'!$I$13,D520+A$2,0)</f>
        <v>781.1999999999955</v>
      </c>
      <c r="E521" s="66">
        <f>IF(D521&gt;0,'Final Temp'!$I$13+(('Final Temp'!I$17-'Final Temp'!$I$13)*(1-EXP(-D521/'Final Temp'!I$9))),C521)</f>
        <v>139.71367069948246</v>
      </c>
      <c r="F521" s="66">
        <f>IF(D521=0,E521,'Final Temp'!$I$13)</f>
        <v>75</v>
      </c>
      <c r="G521" s="66">
        <f t="shared" si="34"/>
        <v>139.71367069948246</v>
      </c>
      <c r="H521" s="66">
        <f>'Final Temp'!D$13+(('Final Temp'!I$17-'Final Temp'!D$13)*(1-EXP(-B521/'Final Temp'!I$9)))</f>
        <v>139.84965608070223</v>
      </c>
      <c r="I521" s="66">
        <f>IF('Final Temp'!$D$17&gt;='Final Temp'!$I$13,Calcs!H521,"")</f>
        <v>139.84965608070223</v>
      </c>
      <c r="L521" s="65">
        <f t="shared" si="35"/>
        <v>520</v>
      </c>
      <c r="M521" s="66">
        <f>'Final Temp'!$D$13+(('Final Temp'!$D$17-'Final Temp'!$D$13)*(1-EXP(-L521/'Final Temp'!$D$9)))</f>
        <v>116.41229170143001</v>
      </c>
      <c r="N521" s="65">
        <f>IF(M521&gt;'Final Temp'!$I$13,N520+K$2,0)</f>
        <v>365</v>
      </c>
      <c r="O521" s="66">
        <f>IF(N521&gt;0,'Final Temp'!$I$13+(('Final Temp'!$I$17-'Final Temp'!$I$13)*(1-EXP(-N521/'Final Temp'!$I$9))),M521)</f>
        <v>134.84655693463253</v>
      </c>
      <c r="P521" s="66">
        <f>IF(N521=0,O521,'Final Temp'!$I$13)</f>
        <v>75</v>
      </c>
      <c r="Q521" s="66">
        <f t="shared" si="36"/>
        <v>134.84655693463253</v>
      </c>
      <c r="R521" s="66">
        <f>'Final Temp'!$D$13+(('Final Temp'!$I$17-'Final Temp'!$D$13)*(1-EXP(-L521/'Final Temp'!$I$9)))</f>
        <v>137.29781940487908</v>
      </c>
      <c r="S521" s="66">
        <f>IF('Final Temp'!$D$17&gt;='Final Temp'!$I$13,Calcs!R521,"")</f>
        <v>137.29781940487908</v>
      </c>
    </row>
    <row r="522" spans="2:19" x14ac:dyDescent="0.25">
      <c r="B522" s="65">
        <f t="shared" ref="B522:B585" si="37">B521+A$2</f>
        <v>937.79999999999154</v>
      </c>
      <c r="C522" s="66">
        <f>'Final Temp'!$D$13+(('Final Temp'!$D$17-'Final Temp'!$D$13)*(1-EXP(-B522/'Final Temp'!$D$9)))</f>
        <v>132.60968628024423</v>
      </c>
      <c r="D522" s="65">
        <f>IF(C522&gt;'Final Temp'!$I$13,D521+A$2,0)</f>
        <v>782.99999999999545</v>
      </c>
      <c r="E522" s="66">
        <f>IF(D522&gt;0,'Final Temp'!$I$13+(('Final Temp'!I$17-'Final Temp'!$I$13)*(1-EXP(-D522/'Final Temp'!I$9))),C522)</f>
        <v>139.71722753917794</v>
      </c>
      <c r="F522" s="66">
        <f>IF(D522=0,E522,'Final Temp'!$I$13)</f>
        <v>75</v>
      </c>
      <c r="G522" s="66">
        <f t="shared" ref="G522:G585" si="38">IF(E522&gt;F522,E522,F522)</f>
        <v>139.71722753917794</v>
      </c>
      <c r="H522" s="66">
        <f>'Final Temp'!D$13+(('Final Temp'!I$17-'Final Temp'!D$13)*(1-EXP(-B522/'Final Temp'!I$9)))</f>
        <v>139.85152368286231</v>
      </c>
      <c r="I522" s="66">
        <f>IF('Final Temp'!$D$17&gt;='Final Temp'!$I$13,Calcs!H522,"")</f>
        <v>139.85152368286231</v>
      </c>
      <c r="L522" s="65">
        <f t="shared" si="35"/>
        <v>521</v>
      </c>
      <c r="M522" s="66">
        <f>'Final Temp'!$D$13+(('Final Temp'!$D$17-'Final Temp'!$D$13)*(1-EXP(-L522/'Final Temp'!$D$9)))</f>
        <v>116.47772219561205</v>
      </c>
      <c r="N522" s="65">
        <f>IF(M522&gt;'Final Temp'!$I$13,N521+K$2,0)</f>
        <v>366</v>
      </c>
      <c r="O522" s="66">
        <f>IF(N522&gt;0,'Final Temp'!$I$13+(('Final Temp'!$I$17-'Final Temp'!$I$13)*(1-EXP(-N522/'Final Temp'!$I$9))),M522)</f>
        <v>134.88222075765398</v>
      </c>
      <c r="P522" s="66">
        <f>IF(N522=0,O522,'Final Temp'!$I$13)</f>
        <v>75</v>
      </c>
      <c r="Q522" s="66">
        <f t="shared" si="36"/>
        <v>134.88222075765398</v>
      </c>
      <c r="R522" s="66">
        <f>'Final Temp'!$D$13+(('Final Temp'!$I$17-'Final Temp'!$D$13)*(1-EXP(-L522/'Final Temp'!$I$9)))</f>
        <v>137.31651954171849</v>
      </c>
      <c r="S522" s="66">
        <f>IF('Final Temp'!$D$17&gt;='Final Temp'!$I$13,Calcs!R522,"")</f>
        <v>137.31651954171849</v>
      </c>
    </row>
    <row r="523" spans="2:19" x14ac:dyDescent="0.25">
      <c r="B523" s="65">
        <f t="shared" si="37"/>
        <v>939.5999999999915</v>
      </c>
      <c r="C523" s="66">
        <f>'Final Temp'!$D$13+(('Final Temp'!$D$17-'Final Temp'!$D$13)*(1-EXP(-B523/'Final Temp'!$D$9)))</f>
        <v>132.64654562369412</v>
      </c>
      <c r="D523" s="65">
        <f>IF(C523&gt;'Final Temp'!$I$13,D522+A$2,0)</f>
        <v>784.79999999999541</v>
      </c>
      <c r="E523" s="66">
        <f>IF(D523&gt;0,'Final Temp'!$I$13+(('Final Temp'!I$17-'Final Temp'!$I$13)*(1-EXP(-D523/'Final Temp'!I$9))),C523)</f>
        <v>139.72074019510109</v>
      </c>
      <c r="F523" s="66">
        <f>IF(D523=0,E523,'Final Temp'!$I$13)</f>
        <v>75</v>
      </c>
      <c r="G523" s="66">
        <f t="shared" si="38"/>
        <v>139.72074019510109</v>
      </c>
      <c r="H523" s="66">
        <f>'Final Temp'!D$13+(('Final Temp'!I$17-'Final Temp'!D$13)*(1-EXP(-B523/'Final Temp'!I$9)))</f>
        <v>139.8533680852957</v>
      </c>
      <c r="I523" s="66">
        <f>IF('Final Temp'!$D$17&gt;='Final Temp'!$I$13,Calcs!H523,"")</f>
        <v>139.8533680852957</v>
      </c>
      <c r="L523" s="65">
        <f t="shared" si="35"/>
        <v>522</v>
      </c>
      <c r="M523" s="66">
        <f>'Final Temp'!$D$13+(('Final Temp'!$D$17-'Final Temp'!$D$13)*(1-EXP(-L523/'Final Temp'!$D$9)))</f>
        <v>116.54297119062024</v>
      </c>
      <c r="N523" s="65">
        <f>IF(M523&gt;'Final Temp'!$I$13,N522+K$2,0)</f>
        <v>367</v>
      </c>
      <c r="O523" s="66">
        <f>IF(N523&gt;0,'Final Temp'!$I$13+(('Final Temp'!$I$17-'Final Temp'!$I$13)*(1-EXP(-N523/'Final Temp'!$I$9))),M523)</f>
        <v>134.91763777320003</v>
      </c>
      <c r="P523" s="66">
        <f>IF(N523=0,O523,'Final Temp'!$I$13)</f>
        <v>75</v>
      </c>
      <c r="Q523" s="66">
        <f t="shared" si="36"/>
        <v>134.91763777320003</v>
      </c>
      <c r="R523" s="66">
        <f>'Final Temp'!$D$13+(('Final Temp'!$I$17-'Final Temp'!$D$13)*(1-EXP(-L523/'Final Temp'!$I$9)))</f>
        <v>137.33509026636446</v>
      </c>
      <c r="S523" s="66">
        <f>IF('Final Temp'!$D$17&gt;='Final Temp'!$I$13,Calcs!R523,"")</f>
        <v>137.33509026636446</v>
      </c>
    </row>
    <row r="524" spans="2:19" x14ac:dyDescent="0.25">
      <c r="B524" s="65">
        <f t="shared" si="37"/>
        <v>941.39999999999145</v>
      </c>
      <c r="C524" s="66">
        <f>'Final Temp'!$D$13+(('Final Temp'!$D$17-'Final Temp'!$D$13)*(1-EXP(-B524/'Final Temp'!$D$9)))</f>
        <v>132.68322113040159</v>
      </c>
      <c r="D524" s="65">
        <f>IF(C524&gt;'Final Temp'!$I$13,D523+A$2,0)</f>
        <v>786.59999999999536</v>
      </c>
      <c r="E524" s="66">
        <f>IF(D524&gt;0,'Final Temp'!$I$13+(('Final Temp'!I$17-'Final Temp'!$I$13)*(1-EXP(-D524/'Final Temp'!I$9))),C524)</f>
        <v>139.72420921611157</v>
      </c>
      <c r="F524" s="66">
        <f>IF(D524=0,E524,'Final Temp'!$I$13)</f>
        <v>75</v>
      </c>
      <c r="G524" s="66">
        <f t="shared" si="38"/>
        <v>139.72420921611157</v>
      </c>
      <c r="H524" s="66">
        <f>'Final Temp'!D$13+(('Final Temp'!I$17-'Final Temp'!D$13)*(1-EXP(-B524/'Final Temp'!I$9)))</f>
        <v>139.85518957619411</v>
      </c>
      <c r="I524" s="66">
        <f>IF('Final Temp'!$D$17&gt;='Final Temp'!$I$13,Calcs!H524,"")</f>
        <v>139.85518957619411</v>
      </c>
      <c r="L524" s="65">
        <f t="shared" si="35"/>
        <v>523</v>
      </c>
      <c r="M524" s="66">
        <f>'Final Temp'!$D$13+(('Final Temp'!$D$17-'Final Temp'!$D$13)*(1-EXP(-L524/'Final Temp'!$D$9)))</f>
        <v>116.60803918991938</v>
      </c>
      <c r="N524" s="65">
        <f>IF(M524&gt;'Final Temp'!$I$13,N523+K$2,0)</f>
        <v>368</v>
      </c>
      <c r="O524" s="66">
        <f>IF(N524&gt;0,'Final Temp'!$I$13+(('Final Temp'!$I$17-'Final Temp'!$I$13)*(1-EXP(-N524/'Final Temp'!$I$9))),M524)</f>
        <v>134.95280968927406</v>
      </c>
      <c r="P524" s="66">
        <f>IF(N524=0,O524,'Final Temp'!$I$13)</f>
        <v>75</v>
      </c>
      <c r="Q524" s="66">
        <f t="shared" si="36"/>
        <v>134.95280968927406</v>
      </c>
      <c r="R524" s="66">
        <f>'Final Temp'!$D$13+(('Final Temp'!$I$17-'Final Temp'!$D$13)*(1-EXP(-L524/'Final Temp'!$I$9)))</f>
        <v>137.35353247439954</v>
      </c>
      <c r="S524" s="66">
        <f>IF('Final Temp'!$D$17&gt;='Final Temp'!$I$13,Calcs!R524,"")</f>
        <v>137.35353247439954</v>
      </c>
    </row>
    <row r="525" spans="2:19" x14ac:dyDescent="0.25">
      <c r="B525" s="65">
        <f t="shared" si="37"/>
        <v>943.19999999999141</v>
      </c>
      <c r="C525" s="66">
        <f>'Final Temp'!$D$13+(('Final Temp'!$D$17-'Final Temp'!$D$13)*(1-EXP(-B525/'Final Temp'!$D$9)))</f>
        <v>132.71971371725627</v>
      </c>
      <c r="D525" s="65">
        <f>IF(C525&gt;'Final Temp'!$I$13,D524+A$2,0)</f>
        <v>788.39999999999532</v>
      </c>
      <c r="E525" s="66">
        <f>IF(D525&gt;0,'Final Temp'!$I$13+(('Final Temp'!I$17-'Final Temp'!$I$13)*(1-EXP(-D525/'Final Temp'!I$9))),C525)</f>
        <v>139.727635144251</v>
      </c>
      <c r="F525" s="66">
        <f>IF(D525=0,E525,'Final Temp'!$I$13)</f>
        <v>75</v>
      </c>
      <c r="G525" s="66">
        <f t="shared" si="38"/>
        <v>139.727635144251</v>
      </c>
      <c r="H525" s="66">
        <f>'Final Temp'!D$13+(('Final Temp'!I$17-'Final Temp'!D$13)*(1-EXP(-B525/'Final Temp'!I$9)))</f>
        <v>139.8569884401692</v>
      </c>
      <c r="I525" s="66">
        <f>IF('Final Temp'!$D$17&gt;='Final Temp'!$I$13,Calcs!H525,"")</f>
        <v>139.8569884401692</v>
      </c>
      <c r="L525" s="65">
        <f t="shared" si="35"/>
        <v>524</v>
      </c>
      <c r="M525" s="66">
        <f>'Final Temp'!$D$13+(('Final Temp'!$D$17-'Final Temp'!$D$13)*(1-EXP(-L525/'Final Temp'!$D$9)))</f>
        <v>116.67292669557771</v>
      </c>
      <c r="N525" s="65">
        <f>IF(M525&gt;'Final Temp'!$I$13,N524+K$2,0)</f>
        <v>369</v>
      </c>
      <c r="O525" s="66">
        <f>IF(N525&gt;0,'Final Temp'!$I$13+(('Final Temp'!$I$17-'Final Temp'!$I$13)*(1-EXP(-N525/'Final Temp'!$I$9))),M525)</f>
        <v>134.9877382020594</v>
      </c>
      <c r="P525" s="66">
        <f>IF(N525=0,O525,'Final Temp'!$I$13)</f>
        <v>75</v>
      </c>
      <c r="Q525" s="66">
        <f t="shared" si="36"/>
        <v>134.9877382020594</v>
      </c>
      <c r="R525" s="66">
        <f>'Final Temp'!$D$13+(('Final Temp'!$I$17-'Final Temp'!$D$13)*(1-EXP(-L525/'Final Temp'!$I$9)))</f>
        <v>137.37184705520849</v>
      </c>
      <c r="S525" s="66">
        <f>IF('Final Temp'!$D$17&gt;='Final Temp'!$I$13,Calcs!R525,"")</f>
        <v>137.37184705520849</v>
      </c>
    </row>
    <row r="526" spans="2:19" x14ac:dyDescent="0.25">
      <c r="B526" s="65">
        <f t="shared" si="37"/>
        <v>944.99999999999136</v>
      </c>
      <c r="C526" s="66">
        <f>'Final Temp'!$D$13+(('Final Temp'!$D$17-'Final Temp'!$D$13)*(1-EXP(-B526/'Final Temp'!$D$9)))</f>
        <v>132.75602429657468</v>
      </c>
      <c r="D526" s="65">
        <f>IF(C526&gt;'Final Temp'!$I$13,D525+A$2,0)</f>
        <v>790.19999999999527</v>
      </c>
      <c r="E526" s="66">
        <f>IF(D526&gt;0,'Final Temp'!$I$13+(('Final Temp'!I$17-'Final Temp'!$I$13)*(1-EXP(-D526/'Final Temp'!I$9))),C526)</f>
        <v>139.73101851482755</v>
      </c>
      <c r="F526" s="66">
        <f>IF(D526=0,E526,'Final Temp'!$I$13)</f>
        <v>75</v>
      </c>
      <c r="G526" s="66">
        <f t="shared" si="38"/>
        <v>139.73101851482755</v>
      </c>
      <c r="H526" s="66">
        <f>'Final Temp'!D$13+(('Final Temp'!I$17-'Final Temp'!D$13)*(1-EXP(-B526/'Final Temp'!I$9)))</f>
        <v>139.85876495829712</v>
      </c>
      <c r="I526" s="66">
        <f>IF('Final Temp'!$D$17&gt;='Final Temp'!$I$13,Calcs!H526,"")</f>
        <v>139.85876495829712</v>
      </c>
      <c r="L526" s="65">
        <f t="shared" si="35"/>
        <v>525</v>
      </c>
      <c r="M526" s="66">
        <f>'Final Temp'!$D$13+(('Final Temp'!$D$17-'Final Temp'!$D$13)*(1-EXP(-L526/'Final Temp'!$D$9)))</f>
        <v>116.73763420827073</v>
      </c>
      <c r="N526" s="65">
        <f>IF(M526&gt;'Final Temp'!$I$13,N525+K$2,0)</f>
        <v>370</v>
      </c>
      <c r="O526" s="66">
        <f>IF(N526&gt;0,'Final Temp'!$I$13+(('Final Temp'!$I$17-'Final Temp'!$I$13)*(1-EXP(-N526/'Final Temp'!$I$9))),M526)</f>
        <v>135.02242499600115</v>
      </c>
      <c r="P526" s="66">
        <f>IF(N526=0,O526,'Final Temp'!$I$13)</f>
        <v>75</v>
      </c>
      <c r="Q526" s="66">
        <f t="shared" si="36"/>
        <v>135.02242499600115</v>
      </c>
      <c r="R526" s="66">
        <f>'Final Temp'!$D$13+(('Final Temp'!$I$17-'Final Temp'!$D$13)*(1-EXP(-L526/'Final Temp'!$I$9)))</f>
        <v>137.39003489202116</v>
      </c>
      <c r="S526" s="66">
        <f>IF('Final Temp'!$D$17&gt;='Final Temp'!$I$13,Calcs!R526,"")</f>
        <v>137.39003489202116</v>
      </c>
    </row>
    <row r="527" spans="2:19" x14ac:dyDescent="0.25">
      <c r="B527" s="65">
        <f t="shared" si="37"/>
        <v>946.79999999999131</v>
      </c>
      <c r="C527" s="66">
        <f>'Final Temp'!$D$13+(('Final Temp'!$D$17-'Final Temp'!$D$13)*(1-EXP(-B527/'Final Temp'!$D$9)))</f>
        <v>132.7921537761232</v>
      </c>
      <c r="D527" s="65">
        <f>IF(C527&gt;'Final Temp'!$I$13,D526+A$2,0)</f>
        <v>791.99999999999523</v>
      </c>
      <c r="E527" s="66">
        <f>IF(D527&gt;0,'Final Temp'!$I$13+(('Final Temp'!I$17-'Final Temp'!$I$13)*(1-EXP(-D527/'Final Temp'!I$9))),C527)</f>
        <v>139.73435985649982</v>
      </c>
      <c r="F527" s="66">
        <f>IF(D527=0,E527,'Final Temp'!$I$13)</f>
        <v>75</v>
      </c>
      <c r="G527" s="66">
        <f t="shared" si="38"/>
        <v>139.73435985649982</v>
      </c>
      <c r="H527" s="66">
        <f>'Final Temp'!D$13+(('Final Temp'!I$17-'Final Temp'!D$13)*(1-EXP(-B527/'Final Temp'!I$9)))</f>
        <v>139.86051940816239</v>
      </c>
      <c r="I527" s="66">
        <f>IF('Final Temp'!$D$17&gt;='Final Temp'!$I$13,Calcs!H527,"")</f>
        <v>139.86051940816239</v>
      </c>
      <c r="L527" s="65">
        <f t="shared" si="35"/>
        <v>526</v>
      </c>
      <c r="M527" s="66">
        <f>'Final Temp'!$D$13+(('Final Temp'!$D$17-'Final Temp'!$D$13)*(1-EXP(-L527/'Final Temp'!$D$9)))</f>
        <v>116.80216222728514</v>
      </c>
      <c r="N527" s="65">
        <f>IF(M527&gt;'Final Temp'!$I$13,N526+K$2,0)</f>
        <v>371</v>
      </c>
      <c r="O527" s="66">
        <f>IF(N527&gt;0,'Final Temp'!$I$13+(('Final Temp'!$I$17-'Final Temp'!$I$13)*(1-EXP(-N527/'Final Temp'!$I$9))),M527)</f>
        <v>135.05687174388734</v>
      </c>
      <c r="P527" s="66">
        <f>IF(N527=0,O527,'Final Temp'!$I$13)</f>
        <v>75</v>
      </c>
      <c r="Q527" s="66">
        <f t="shared" si="36"/>
        <v>135.05687174388734</v>
      </c>
      <c r="R527" s="66">
        <f>'Final Temp'!$D$13+(('Final Temp'!$I$17-'Final Temp'!$D$13)*(1-EXP(-L527/'Final Temp'!$I$9)))</f>
        <v>137.40809686195513</v>
      </c>
      <c r="S527" s="66">
        <f>IF('Final Temp'!$D$17&gt;='Final Temp'!$I$13,Calcs!R527,"")</f>
        <v>137.40809686195513</v>
      </c>
    </row>
    <row r="528" spans="2:19" x14ac:dyDescent="0.25">
      <c r="B528" s="65">
        <f t="shared" si="37"/>
        <v>948.59999999999127</v>
      </c>
      <c r="C528" s="66">
        <f>'Final Temp'!$D$13+(('Final Temp'!$D$17-'Final Temp'!$D$13)*(1-EXP(-B528/'Final Temp'!$D$9)))</f>
        <v>132.82810305914074</v>
      </c>
      <c r="D528" s="65">
        <f>IF(C528&gt;'Final Temp'!$I$13,D527+A$2,0)</f>
        <v>793.79999999999518</v>
      </c>
      <c r="E528" s="66">
        <f>IF(D528&gt;0,'Final Temp'!$I$13+(('Final Temp'!I$17-'Final Temp'!$I$13)*(1-EXP(-D528/'Final Temp'!I$9))),C528)</f>
        <v>139.73765969135923</v>
      </c>
      <c r="F528" s="66">
        <f>IF(D528=0,E528,'Final Temp'!$I$13)</f>
        <v>75</v>
      </c>
      <c r="G528" s="66">
        <f t="shared" si="38"/>
        <v>139.73765969135923</v>
      </c>
      <c r="H528" s="66">
        <f>'Final Temp'!D$13+(('Final Temp'!I$17-'Final Temp'!D$13)*(1-EXP(-B528/'Final Temp'!I$9)))</f>
        <v>139.86225206390142</v>
      </c>
      <c r="I528" s="66">
        <f>IF('Final Temp'!$D$17&gt;='Final Temp'!$I$13,Calcs!H528,"")</f>
        <v>139.86225206390142</v>
      </c>
      <c r="L528" s="65">
        <f t="shared" si="35"/>
        <v>527</v>
      </c>
      <c r="M528" s="66">
        <f>'Final Temp'!$D$13+(('Final Temp'!$D$17-'Final Temp'!$D$13)*(1-EXP(-L528/'Final Temp'!$D$9)))</f>
        <v>116.86651125052259</v>
      </c>
      <c r="N528" s="65">
        <f>IF(M528&gt;'Final Temp'!$I$13,N527+K$2,0)</f>
        <v>372</v>
      </c>
      <c r="O528" s="66">
        <f>IF(N528&gt;0,'Final Temp'!$I$13+(('Final Temp'!$I$17-'Final Temp'!$I$13)*(1-EXP(-N528/'Final Temp'!$I$9))),M528)</f>
        <v>135.09108010692972</v>
      </c>
      <c r="P528" s="66">
        <f>IF(N528=0,O528,'Final Temp'!$I$13)</f>
        <v>75</v>
      </c>
      <c r="Q528" s="66">
        <f t="shared" si="36"/>
        <v>135.09108010692972</v>
      </c>
      <c r="R528" s="66">
        <f>'Final Temp'!$D$13+(('Final Temp'!$I$17-'Final Temp'!$D$13)*(1-EXP(-L528/'Final Temp'!$I$9)))</f>
        <v>137.42603383605797</v>
      </c>
      <c r="S528" s="66">
        <f>IF('Final Temp'!$D$17&gt;='Final Temp'!$I$13,Calcs!R528,"")</f>
        <v>137.42603383605797</v>
      </c>
    </row>
    <row r="529" spans="2:19" x14ac:dyDescent="0.25">
      <c r="B529" s="65">
        <f t="shared" si="37"/>
        <v>950.39999999999122</v>
      </c>
      <c r="C529" s="66">
        <f>'Final Temp'!$D$13+(('Final Temp'!$D$17-'Final Temp'!$D$13)*(1-EXP(-B529/'Final Temp'!$D$9)))</f>
        <v>132.86387304436124</v>
      </c>
      <c r="D529" s="65">
        <f>IF(C529&gt;'Final Temp'!$I$13,D528+A$2,0)</f>
        <v>795.59999999999513</v>
      </c>
      <c r="E529" s="66">
        <f>IF(D529&gt;0,'Final Temp'!$I$13+(('Final Temp'!I$17-'Final Temp'!$I$13)*(1-EXP(-D529/'Final Temp'!I$9))),C529)</f>
        <v>139.74091853501164</v>
      </c>
      <c r="F529" s="66">
        <f>IF(D529=0,E529,'Final Temp'!$I$13)</f>
        <v>75</v>
      </c>
      <c r="G529" s="66">
        <f t="shared" si="38"/>
        <v>139.74091853501164</v>
      </c>
      <c r="H529" s="66">
        <f>'Final Temp'!D$13+(('Final Temp'!I$17-'Final Temp'!D$13)*(1-EXP(-B529/'Final Temp'!I$9)))</f>
        <v>139.86396319624521</v>
      </c>
      <c r="I529" s="66">
        <f>IF('Final Temp'!$D$17&gt;='Final Temp'!$I$13,Calcs!H529,"")</f>
        <v>139.86396319624521</v>
      </c>
      <c r="L529" s="65">
        <f t="shared" si="35"/>
        <v>528</v>
      </c>
      <c r="M529" s="66">
        <f>'Final Temp'!$D$13+(('Final Temp'!$D$17-'Final Temp'!$D$13)*(1-EXP(-L529/'Final Temp'!$D$9)))</f>
        <v>116.93068177450371</v>
      </c>
      <c r="N529" s="65">
        <f>IF(M529&gt;'Final Temp'!$I$13,N528+K$2,0)</f>
        <v>373</v>
      </c>
      <c r="O529" s="66">
        <f>IF(N529&gt;0,'Final Temp'!$I$13+(('Final Temp'!$I$17-'Final Temp'!$I$13)*(1-EXP(-N529/'Final Temp'!$I$9))),M529)</f>
        <v>135.12505173484374</v>
      </c>
      <c r="P529" s="66">
        <f>IF(N529=0,O529,'Final Temp'!$I$13)</f>
        <v>75</v>
      </c>
      <c r="Q529" s="66">
        <f t="shared" si="36"/>
        <v>135.12505173484374</v>
      </c>
      <c r="R529" s="66">
        <f>'Final Temp'!$D$13+(('Final Temp'!$I$17-'Final Temp'!$D$13)*(1-EXP(-L529/'Final Temp'!$I$9)))</f>
        <v>137.44384667934924</v>
      </c>
      <c r="S529" s="66">
        <f>IF('Final Temp'!$D$17&gt;='Final Temp'!$I$13,Calcs!R529,"")</f>
        <v>137.44384667934924</v>
      </c>
    </row>
    <row r="530" spans="2:19" x14ac:dyDescent="0.25">
      <c r="B530" s="65">
        <f t="shared" si="37"/>
        <v>952.19999999999118</v>
      </c>
      <c r="C530" s="66">
        <f>'Final Temp'!$D$13+(('Final Temp'!$D$17-'Final Temp'!$D$13)*(1-EXP(-B530/'Final Temp'!$D$9)))</f>
        <v>132.89946462603615</v>
      </c>
      <c r="D530" s="65">
        <f>IF(C530&gt;'Final Temp'!$I$13,D529+A$2,0)</f>
        <v>797.39999999999509</v>
      </c>
      <c r="E530" s="66">
        <f>IF(D530&gt;0,'Final Temp'!$I$13+(('Final Temp'!I$17-'Final Temp'!$I$13)*(1-EXP(-D530/'Final Temp'!I$9))),C530)</f>
        <v>139.74413689665806</v>
      </c>
      <c r="F530" s="66">
        <f>IF(D530=0,E530,'Final Temp'!$I$13)</f>
        <v>75</v>
      </c>
      <c r="G530" s="66">
        <f t="shared" si="38"/>
        <v>139.74413689665806</v>
      </c>
      <c r="H530" s="66">
        <f>'Final Temp'!D$13+(('Final Temp'!I$17-'Final Temp'!D$13)*(1-EXP(-B530/'Final Temp'!I$9)))</f>
        <v>139.86565307256163</v>
      </c>
      <c r="I530" s="66">
        <f>IF('Final Temp'!$D$17&gt;='Final Temp'!$I$13,Calcs!H530,"")</f>
        <v>139.86565307256163</v>
      </c>
      <c r="L530" s="65">
        <f t="shared" si="35"/>
        <v>529</v>
      </c>
      <c r="M530" s="66">
        <f>'Final Temp'!$D$13+(('Final Temp'!$D$17-'Final Temp'!$D$13)*(1-EXP(-L530/'Final Temp'!$D$9)))</f>
        <v>116.99467429437172</v>
      </c>
      <c r="N530" s="65">
        <f>IF(M530&gt;'Final Temp'!$I$13,N529+K$2,0)</f>
        <v>374</v>
      </c>
      <c r="O530" s="66">
        <f>IF(N530&gt;0,'Final Temp'!$I$13+(('Final Temp'!$I$17-'Final Temp'!$I$13)*(1-EXP(-N530/'Final Temp'!$I$9))),M530)</f>
        <v>135.15878826592828</v>
      </c>
      <c r="P530" s="66">
        <f>IF(N530=0,O530,'Final Temp'!$I$13)</f>
        <v>75</v>
      </c>
      <c r="Q530" s="66">
        <f t="shared" si="36"/>
        <v>135.15878826592828</v>
      </c>
      <c r="R530" s="66">
        <f>'Final Temp'!$D$13+(('Final Temp'!$I$17-'Final Temp'!$D$13)*(1-EXP(-L530/'Final Temp'!$I$9)))</f>
        <v>137.46153625086231</v>
      </c>
      <c r="S530" s="66">
        <f>IF('Final Temp'!$D$17&gt;='Final Temp'!$I$13,Calcs!R530,"")</f>
        <v>137.46153625086231</v>
      </c>
    </row>
    <row r="531" spans="2:19" x14ac:dyDescent="0.25">
      <c r="B531" s="65">
        <f t="shared" si="37"/>
        <v>953.99999999999113</v>
      </c>
      <c r="C531" s="66">
        <f>'Final Temp'!$D$13+(('Final Temp'!$D$17-'Final Temp'!$D$13)*(1-EXP(-B531/'Final Temp'!$D$9)))</f>
        <v>132.93487869395688</v>
      </c>
      <c r="D531" s="65">
        <f>IF(C531&gt;'Final Temp'!$I$13,D530+A$2,0)</f>
        <v>799.19999999999504</v>
      </c>
      <c r="E531" s="66">
        <f>IF(D531&gt;0,'Final Temp'!$I$13+(('Final Temp'!I$17-'Final Temp'!$I$13)*(1-EXP(-D531/'Final Temp'!I$9))),C531)</f>
        <v>139.74731527917405</v>
      </c>
      <c r="F531" s="66">
        <f>IF(D531=0,E531,'Final Temp'!$I$13)</f>
        <v>75</v>
      </c>
      <c r="G531" s="66">
        <f t="shared" si="38"/>
        <v>139.74731527917405</v>
      </c>
      <c r="H531" s="66">
        <f>'Final Temp'!D$13+(('Final Temp'!I$17-'Final Temp'!D$13)*(1-EXP(-B531/'Final Temp'!I$9)))</f>
        <v>139.86732195689729</v>
      </c>
      <c r="I531" s="66">
        <f>IF('Final Temp'!$D$17&gt;='Final Temp'!$I$13,Calcs!H531,"")</f>
        <v>139.86732195689729</v>
      </c>
      <c r="L531" s="65">
        <f t="shared" si="35"/>
        <v>530</v>
      </c>
      <c r="M531" s="66">
        <f>'Final Temp'!$D$13+(('Final Temp'!$D$17-'Final Temp'!$D$13)*(1-EXP(-L531/'Final Temp'!$D$9)))</f>
        <v>117.05848930389637</v>
      </c>
      <c r="N531" s="65">
        <f>IF(M531&gt;'Final Temp'!$I$13,N530+K$2,0)</f>
        <v>375</v>
      </c>
      <c r="O531" s="66">
        <f>IF(N531&gt;0,'Final Temp'!$I$13+(('Final Temp'!$I$17-'Final Temp'!$I$13)*(1-EXP(-N531/'Final Temp'!$I$9))),M531)</f>
        <v>135.19229132714449</v>
      </c>
      <c r="P531" s="66">
        <f>IF(N531=0,O531,'Final Temp'!$I$13)</f>
        <v>75</v>
      </c>
      <c r="Q531" s="66">
        <f t="shared" si="36"/>
        <v>135.19229132714449</v>
      </c>
      <c r="R531" s="66">
        <f>'Final Temp'!$D$13+(('Final Temp'!$I$17-'Final Temp'!$D$13)*(1-EXP(-L531/'Final Temp'!$I$9)))</f>
        <v>137.47910340368566</v>
      </c>
      <c r="S531" s="66">
        <f>IF('Final Temp'!$D$17&gt;='Final Temp'!$I$13,Calcs!R531,"")</f>
        <v>137.47910340368566</v>
      </c>
    </row>
    <row r="532" spans="2:19" x14ac:dyDescent="0.25">
      <c r="B532" s="65">
        <f t="shared" si="37"/>
        <v>955.79999999999109</v>
      </c>
      <c r="C532" s="66">
        <f>'Final Temp'!$D$13+(('Final Temp'!$D$17-'Final Temp'!$D$13)*(1-EXP(-B532/'Final Temp'!$D$9)))</f>
        <v>132.97011613347698</v>
      </c>
      <c r="D532" s="65">
        <f>IF(C532&gt;'Final Temp'!$I$13,D531+A$2,0)</f>
        <v>800.999999999995</v>
      </c>
      <c r="E532" s="66">
        <f>IF(D532&gt;0,'Final Temp'!$I$13+(('Final Temp'!I$17-'Final Temp'!$I$13)*(1-EXP(-D532/'Final Temp'!I$9))),C532)</f>
        <v>139.7504541791883</v>
      </c>
      <c r="F532" s="66">
        <f>IF(D532=0,E532,'Final Temp'!$I$13)</f>
        <v>75</v>
      </c>
      <c r="G532" s="66">
        <f t="shared" si="38"/>
        <v>139.7504541791883</v>
      </c>
      <c r="H532" s="66">
        <f>'Final Temp'!D$13+(('Final Temp'!I$17-'Final Temp'!D$13)*(1-EXP(-B532/'Final Temp'!I$9)))</f>
        <v>139.86897011001878</v>
      </c>
      <c r="I532" s="66">
        <f>IF('Final Temp'!$D$17&gt;='Final Temp'!$I$13,Calcs!H532,"")</f>
        <v>139.86897011001878</v>
      </c>
      <c r="L532" s="65">
        <f t="shared" si="35"/>
        <v>531</v>
      </c>
      <c r="M532" s="66">
        <f>'Final Temp'!$D$13+(('Final Temp'!$D$17-'Final Temp'!$D$13)*(1-EXP(-L532/'Final Temp'!$D$9)))</f>
        <v>117.12212729547775</v>
      </c>
      <c r="N532" s="65">
        <f>IF(M532&gt;'Final Temp'!$I$13,N531+K$2,0)</f>
        <v>376</v>
      </c>
      <c r="O532" s="66">
        <f>IF(N532&gt;0,'Final Temp'!$I$13+(('Final Temp'!$I$17-'Final Temp'!$I$13)*(1-EXP(-N532/'Final Temp'!$I$9))),M532)</f>
        <v>135.22556253419432</v>
      </c>
      <c r="P532" s="66">
        <f>IF(N532=0,O532,'Final Temp'!$I$13)</f>
        <v>75</v>
      </c>
      <c r="Q532" s="66">
        <f t="shared" si="36"/>
        <v>135.22556253419432</v>
      </c>
      <c r="R532" s="66">
        <f>'Final Temp'!$D$13+(('Final Temp'!$I$17-'Final Temp'!$D$13)*(1-EXP(-L532/'Final Temp'!$I$9)))</f>
        <v>137.49654898500398</v>
      </c>
      <c r="S532" s="66">
        <f>IF('Final Temp'!$D$17&gt;='Final Temp'!$I$13,Calcs!R532,"")</f>
        <v>137.49654898500398</v>
      </c>
    </row>
    <row r="533" spans="2:19" x14ac:dyDescent="0.25">
      <c r="B533" s="65">
        <f t="shared" si="37"/>
        <v>957.59999999999104</v>
      </c>
      <c r="C533" s="66">
        <f>'Final Temp'!$D$13+(('Final Temp'!$D$17-'Final Temp'!$D$13)*(1-EXP(-B533/'Final Temp'!$D$9)))</f>
        <v>133.0051778255343</v>
      </c>
      <c r="D533" s="65">
        <f>IF(C533&gt;'Final Temp'!$I$13,D532+A$2,0)</f>
        <v>802.79999999999495</v>
      </c>
      <c r="E533" s="66">
        <f>IF(D533&gt;0,'Final Temp'!$I$13+(('Final Temp'!I$17-'Final Temp'!$I$13)*(1-EXP(-D533/'Final Temp'!I$9))),C533)</f>
        <v>139.75355408716032</v>
      </c>
      <c r="F533" s="66">
        <f>IF(D533=0,E533,'Final Temp'!$I$13)</f>
        <v>75</v>
      </c>
      <c r="G533" s="66">
        <f t="shared" si="38"/>
        <v>139.75355408716032</v>
      </c>
      <c r="H533" s="66">
        <f>'Final Temp'!D$13+(('Final Temp'!I$17-'Final Temp'!D$13)*(1-EXP(-B533/'Final Temp'!I$9)))</f>
        <v>139.87059778945343</v>
      </c>
      <c r="I533" s="66">
        <f>IF('Final Temp'!$D$17&gt;='Final Temp'!$I$13,Calcs!H533,"")</f>
        <v>139.87059778945343</v>
      </c>
      <c r="L533" s="65">
        <f t="shared" si="35"/>
        <v>532</v>
      </c>
      <c r="M533" s="66">
        <f>'Final Temp'!$D$13+(('Final Temp'!$D$17-'Final Temp'!$D$13)*(1-EXP(-L533/'Final Temp'!$D$9)))</f>
        <v>117.18558876015007</v>
      </c>
      <c r="N533" s="65">
        <f>IF(M533&gt;'Final Temp'!$I$13,N532+K$2,0)</f>
        <v>377</v>
      </c>
      <c r="O533" s="66">
        <f>IF(N533&gt;0,'Final Temp'!$I$13+(('Final Temp'!$I$17-'Final Temp'!$I$13)*(1-EXP(-N533/'Final Temp'!$I$9))),M533)</f>
        <v>135.25860349159845</v>
      </c>
      <c r="P533" s="66">
        <f>IF(N533=0,O533,'Final Temp'!$I$13)</f>
        <v>75</v>
      </c>
      <c r="Q533" s="66">
        <f t="shared" si="36"/>
        <v>135.25860349159845</v>
      </c>
      <c r="R533" s="66">
        <f>'Final Temp'!$D$13+(('Final Temp'!$I$17-'Final Temp'!$D$13)*(1-EXP(-L533/'Final Temp'!$I$9)))</f>
        <v>137.51387383613928</v>
      </c>
      <c r="S533" s="66">
        <f>IF('Final Temp'!$D$17&gt;='Final Temp'!$I$13,Calcs!R533,"")</f>
        <v>137.51387383613928</v>
      </c>
    </row>
    <row r="534" spans="2:19" x14ac:dyDescent="0.25">
      <c r="B534" s="65">
        <f t="shared" si="37"/>
        <v>959.399999999991</v>
      </c>
      <c r="C534" s="66">
        <f>'Final Temp'!$D$13+(('Final Temp'!$D$17-'Final Temp'!$D$13)*(1-EXP(-B534/'Final Temp'!$D$9)))</f>
        <v>133.04006464667293</v>
      </c>
      <c r="D534" s="65">
        <f>IF(C534&gt;'Final Temp'!$I$13,D533+A$2,0)</f>
        <v>804.59999999999491</v>
      </c>
      <c r="E534" s="66">
        <f>IF(D534&gt;0,'Final Temp'!$I$13+(('Final Temp'!I$17-'Final Temp'!$I$13)*(1-EXP(-D534/'Final Temp'!I$9))),C534)</f>
        <v>139.75661548745711</v>
      </c>
      <c r="F534" s="66">
        <f>IF(D534=0,E534,'Final Temp'!$I$13)</f>
        <v>75</v>
      </c>
      <c r="G534" s="66">
        <f t="shared" si="38"/>
        <v>139.75661548745711</v>
      </c>
      <c r="H534" s="66">
        <f>'Final Temp'!D$13+(('Final Temp'!I$17-'Final Temp'!D$13)*(1-EXP(-B534/'Final Temp'!I$9)))</f>
        <v>139.87220524952934</v>
      </c>
      <c r="I534" s="66">
        <f>IF('Final Temp'!$D$17&gt;='Final Temp'!$I$13,Calcs!H534,"")</f>
        <v>139.87220524952934</v>
      </c>
      <c r="L534" s="65">
        <f t="shared" si="35"/>
        <v>533</v>
      </c>
      <c r="M534" s="66">
        <f>'Final Temp'!$D$13+(('Final Temp'!$D$17-'Final Temp'!$D$13)*(1-EXP(-L534/'Final Temp'!$D$9)))</f>
        <v>117.24887418758544</v>
      </c>
      <c r="N534" s="65">
        <f>IF(M534&gt;'Final Temp'!$I$13,N533+K$2,0)</f>
        <v>378</v>
      </c>
      <c r="O534" s="66">
        <f>IF(N534&gt;0,'Final Temp'!$I$13+(('Final Temp'!$I$17-'Final Temp'!$I$13)*(1-EXP(-N534/'Final Temp'!$I$9))),M534)</f>
        <v>135.29141579277365</v>
      </c>
      <c r="P534" s="66">
        <f>IF(N534=0,O534,'Final Temp'!$I$13)</f>
        <v>75</v>
      </c>
      <c r="Q534" s="66">
        <f t="shared" si="36"/>
        <v>135.29141579277365</v>
      </c>
      <c r="R534" s="66">
        <f>'Final Temp'!$D$13+(('Final Temp'!$I$17-'Final Temp'!$D$13)*(1-EXP(-L534/'Final Temp'!$I$9)))</f>
        <v>137.53107879259116</v>
      </c>
      <c r="S534" s="66">
        <f>IF('Final Temp'!$D$17&gt;='Final Temp'!$I$13,Calcs!R534,"")</f>
        <v>137.53107879259116</v>
      </c>
    </row>
    <row r="535" spans="2:19" x14ac:dyDescent="0.25">
      <c r="B535" s="65">
        <f t="shared" si="37"/>
        <v>961.19999999999095</v>
      </c>
      <c r="C535" s="66">
        <f>'Final Temp'!$D$13+(('Final Temp'!$D$17-'Final Temp'!$D$13)*(1-EXP(-B535/'Final Temp'!$D$9)))</f>
        <v>133.07477746906522</v>
      </c>
      <c r="D535" s="65">
        <f>IF(C535&gt;'Final Temp'!$I$13,D534+A$2,0)</f>
        <v>806.39999999999486</v>
      </c>
      <c r="E535" s="66">
        <f>IF(D535&gt;0,'Final Temp'!$I$13+(('Final Temp'!I$17-'Final Temp'!$I$13)*(1-EXP(-D535/'Final Temp'!I$9))),C535)</f>
        <v>139.75963885842862</v>
      </c>
      <c r="F535" s="66">
        <f>IF(D535=0,E535,'Final Temp'!$I$13)</f>
        <v>75</v>
      </c>
      <c r="G535" s="66">
        <f t="shared" si="38"/>
        <v>139.75963885842862</v>
      </c>
      <c r="H535" s="66">
        <f>'Final Temp'!D$13+(('Final Temp'!I$17-'Final Temp'!D$13)*(1-EXP(-B535/'Final Temp'!I$9)))</f>
        <v>139.87379274141551</v>
      </c>
      <c r="I535" s="66">
        <f>IF('Final Temp'!$D$17&gt;='Final Temp'!$I$13,Calcs!H535,"")</f>
        <v>139.87379274141551</v>
      </c>
      <c r="L535" s="65">
        <f t="shared" si="35"/>
        <v>534</v>
      </c>
      <c r="M535" s="66">
        <f>'Final Temp'!$D$13+(('Final Temp'!$D$17-'Final Temp'!$D$13)*(1-EXP(-L535/'Final Temp'!$D$9)))</f>
        <v>117.31198406609764</v>
      </c>
      <c r="N535" s="65">
        <f>IF(M535&gt;'Final Temp'!$I$13,N534+K$2,0)</f>
        <v>379</v>
      </c>
      <c r="O535" s="66">
        <f>IF(N535&gt;0,'Final Temp'!$I$13+(('Final Temp'!$I$17-'Final Temp'!$I$13)*(1-EXP(-N535/'Final Temp'!$I$9))),M535)</f>
        <v>135.32400102010965</v>
      </c>
      <c r="P535" s="66">
        <f>IF(N535=0,O535,'Final Temp'!$I$13)</f>
        <v>75</v>
      </c>
      <c r="Q535" s="66">
        <f t="shared" si="36"/>
        <v>135.32400102010965</v>
      </c>
      <c r="R535" s="66">
        <f>'Final Temp'!$D$13+(('Final Temp'!$I$17-'Final Temp'!$D$13)*(1-EXP(-L535/'Final Temp'!$I$9)))</f>
        <v>137.54816468407728</v>
      </c>
      <c r="S535" s="66">
        <f>IF('Final Temp'!$D$17&gt;='Final Temp'!$I$13,Calcs!R535,"")</f>
        <v>137.54816468407728</v>
      </c>
    </row>
    <row r="536" spans="2:19" x14ac:dyDescent="0.25">
      <c r="B536" s="65">
        <f t="shared" si="37"/>
        <v>962.99999999999091</v>
      </c>
      <c r="C536" s="66">
        <f>'Final Temp'!$D$13+(('Final Temp'!$D$17-'Final Temp'!$D$13)*(1-EXP(-B536/'Final Temp'!$D$9)))</f>
        <v>133.10931716053358</v>
      </c>
      <c r="D536" s="65">
        <f>IF(C536&gt;'Final Temp'!$I$13,D535+A$2,0)</f>
        <v>808.19999999999482</v>
      </c>
      <c r="E536" s="66">
        <f>IF(D536&gt;0,'Final Temp'!$I$13+(('Final Temp'!I$17-'Final Temp'!$I$13)*(1-EXP(-D536/'Final Temp'!I$9))),C536)</f>
        <v>139.76262467248273</v>
      </c>
      <c r="F536" s="66">
        <f>IF(D536=0,E536,'Final Temp'!$I$13)</f>
        <v>75</v>
      </c>
      <c r="G536" s="66">
        <f t="shared" si="38"/>
        <v>139.76262467248273</v>
      </c>
      <c r="H536" s="66">
        <f>'Final Temp'!D$13+(('Final Temp'!I$17-'Final Temp'!D$13)*(1-EXP(-B536/'Final Temp'!I$9)))</f>
        <v>139.87536051316079</v>
      </c>
      <c r="I536" s="66">
        <f>IF('Final Temp'!$D$17&gt;='Final Temp'!$I$13,Calcs!H536,"")</f>
        <v>139.87536051316079</v>
      </c>
      <c r="L536" s="65">
        <f t="shared" si="35"/>
        <v>535</v>
      </c>
      <c r="M536" s="66">
        <f>'Final Temp'!$D$13+(('Final Temp'!$D$17-'Final Temp'!$D$13)*(1-EXP(-L536/'Final Temp'!$D$9)))</f>
        <v>117.37491888264593</v>
      </c>
      <c r="N536" s="65">
        <f>IF(M536&gt;'Final Temp'!$I$13,N535+K$2,0)</f>
        <v>380</v>
      </c>
      <c r="O536" s="66">
        <f>IF(N536&gt;0,'Final Temp'!$I$13+(('Final Temp'!$I$17-'Final Temp'!$I$13)*(1-EXP(-N536/'Final Temp'!$I$9))),M536)</f>
        <v>135.35636074504538</v>
      </c>
      <c r="P536" s="66">
        <f>IF(N536=0,O536,'Final Temp'!$I$13)</f>
        <v>75</v>
      </c>
      <c r="Q536" s="66">
        <f t="shared" si="36"/>
        <v>135.35636074504538</v>
      </c>
      <c r="R536" s="66">
        <f>'Final Temp'!$D$13+(('Final Temp'!$I$17-'Final Temp'!$D$13)*(1-EXP(-L536/'Final Temp'!$I$9)))</f>
        <v>137.56513233457341</v>
      </c>
      <c r="S536" s="66">
        <f>IF('Final Temp'!$D$17&gt;='Final Temp'!$I$13,Calcs!R536,"")</f>
        <v>137.56513233457341</v>
      </c>
    </row>
    <row r="537" spans="2:19" x14ac:dyDescent="0.25">
      <c r="B537" s="65">
        <f t="shared" si="37"/>
        <v>964.79999999999086</v>
      </c>
      <c r="C537" s="66">
        <f>'Final Temp'!$D$13+(('Final Temp'!$D$17-'Final Temp'!$D$13)*(1-EXP(-B537/'Final Temp'!$D$9)))</f>
        <v>133.14368458457204</v>
      </c>
      <c r="D537" s="65">
        <f>IF(C537&gt;'Final Temp'!$I$13,D536+A$2,0)</f>
        <v>809.99999999999477</v>
      </c>
      <c r="E537" s="66">
        <f>IF(D537&gt;0,'Final Temp'!$I$13+(('Final Temp'!I$17-'Final Temp'!$I$13)*(1-EXP(-D537/'Final Temp'!I$9))),C537)</f>
        <v>139.76557339615897</v>
      </c>
      <c r="F537" s="66">
        <f>IF(D537=0,E537,'Final Temp'!$I$13)</f>
        <v>75</v>
      </c>
      <c r="G537" s="66">
        <f t="shared" si="38"/>
        <v>139.76557339615897</v>
      </c>
      <c r="H537" s="66">
        <f>'Final Temp'!D$13+(('Final Temp'!I$17-'Final Temp'!D$13)*(1-EXP(-B537/'Final Temp'!I$9)))</f>
        <v>139.87690880973264</v>
      </c>
      <c r="I537" s="66">
        <f>IF('Final Temp'!$D$17&gt;='Final Temp'!$I$13,Calcs!H537,"")</f>
        <v>139.87690880973264</v>
      </c>
      <c r="L537" s="65">
        <f t="shared" si="35"/>
        <v>536</v>
      </c>
      <c r="M537" s="66">
        <f>'Final Temp'!$D$13+(('Final Temp'!$D$17-'Final Temp'!$D$13)*(1-EXP(-L537/'Final Temp'!$D$9)))</f>
        <v>117.43767912283877</v>
      </c>
      <c r="N537" s="65">
        <f>IF(M537&gt;'Final Temp'!$I$13,N536+K$2,0)</f>
        <v>381</v>
      </c>
      <c r="O537" s="66">
        <f>IF(N537&gt;0,'Final Temp'!$I$13+(('Final Temp'!$I$17-'Final Temp'!$I$13)*(1-EXP(-N537/'Final Temp'!$I$9))),M537)</f>
        <v>135.38849652814483</v>
      </c>
      <c r="P537" s="66">
        <f>IF(N537=0,O537,'Final Temp'!$I$13)</f>
        <v>75</v>
      </c>
      <c r="Q537" s="66">
        <f t="shared" si="36"/>
        <v>135.38849652814483</v>
      </c>
      <c r="R537" s="66">
        <f>'Final Temp'!$D$13+(('Final Temp'!$I$17-'Final Temp'!$D$13)*(1-EXP(-L537/'Final Temp'!$I$9)))</f>
        <v>137.58198256235295</v>
      </c>
      <c r="S537" s="66">
        <f>IF('Final Temp'!$D$17&gt;='Final Temp'!$I$13,Calcs!R537,"")</f>
        <v>137.58198256235295</v>
      </c>
    </row>
    <row r="538" spans="2:19" x14ac:dyDescent="0.25">
      <c r="B538" s="65">
        <f t="shared" si="37"/>
        <v>966.59999999999081</v>
      </c>
      <c r="C538" s="66">
        <f>'Final Temp'!$D$13+(('Final Temp'!$D$17-'Final Temp'!$D$13)*(1-EXP(-B538/'Final Temp'!$D$9)))</f>
        <v>133.17788060036801</v>
      </c>
      <c r="D538" s="65">
        <f>IF(C538&gt;'Final Temp'!$I$13,D537+A$2,0)</f>
        <v>811.79999999999472</v>
      </c>
      <c r="E538" s="66">
        <f>IF(D538&gt;0,'Final Temp'!$I$13+(('Final Temp'!I$17-'Final Temp'!$I$13)*(1-EXP(-D538/'Final Temp'!I$9))),C538)</f>
        <v>139.76848549020144</v>
      </c>
      <c r="F538" s="66">
        <f>IF(D538=0,E538,'Final Temp'!$I$13)</f>
        <v>75</v>
      </c>
      <c r="G538" s="66">
        <f t="shared" si="38"/>
        <v>139.76848549020144</v>
      </c>
      <c r="H538" s="66">
        <f>'Final Temp'!D$13+(('Final Temp'!I$17-'Final Temp'!D$13)*(1-EXP(-B538/'Final Temp'!I$9)))</f>
        <v>139.87843787305559</v>
      </c>
      <c r="I538" s="66">
        <f>IF('Final Temp'!$D$17&gt;='Final Temp'!$I$13,Calcs!H538,"")</f>
        <v>139.87843787305559</v>
      </c>
      <c r="L538" s="65">
        <f t="shared" si="35"/>
        <v>537</v>
      </c>
      <c r="M538" s="66">
        <f>'Final Temp'!$D$13+(('Final Temp'!$D$17-'Final Temp'!$D$13)*(1-EXP(-L538/'Final Temp'!$D$9)))</f>
        <v>117.5002652709376</v>
      </c>
      <c r="N538" s="65">
        <f>IF(M538&gt;'Final Temp'!$I$13,N537+K$2,0)</f>
        <v>382</v>
      </c>
      <c r="O538" s="66">
        <f>IF(N538&gt;0,'Final Temp'!$I$13+(('Final Temp'!$I$17-'Final Temp'!$I$13)*(1-EXP(-N538/'Final Temp'!$I$9))),M538)</f>
        <v>135.42040991917233</v>
      </c>
      <c r="P538" s="66">
        <f>IF(N538=0,O538,'Final Temp'!$I$13)</f>
        <v>75</v>
      </c>
      <c r="Q538" s="66">
        <f t="shared" si="36"/>
        <v>135.42040991917233</v>
      </c>
      <c r="R538" s="66">
        <f>'Final Temp'!$D$13+(('Final Temp'!$I$17-'Final Temp'!$D$13)*(1-EXP(-L538/'Final Temp'!$I$9)))</f>
        <v>137.59871618002666</v>
      </c>
      <c r="S538" s="66">
        <f>IF('Final Temp'!$D$17&gt;='Final Temp'!$I$13,Calcs!R538,"")</f>
        <v>137.59871618002666</v>
      </c>
    </row>
    <row r="539" spans="2:19" x14ac:dyDescent="0.25">
      <c r="B539" s="65">
        <f t="shared" si="37"/>
        <v>968.39999999999077</v>
      </c>
      <c r="C539" s="66">
        <f>'Final Temp'!$D$13+(('Final Temp'!$D$17-'Final Temp'!$D$13)*(1-EXP(-B539/'Final Temp'!$D$9)))</f>
        <v>133.21190606282369</v>
      </c>
      <c r="D539" s="65">
        <f>IF(C539&gt;'Final Temp'!$I$13,D538+A$2,0)</f>
        <v>813.59999999999468</v>
      </c>
      <c r="E539" s="66">
        <f>IF(D539&gt;0,'Final Temp'!$I$13+(('Final Temp'!I$17-'Final Temp'!$I$13)*(1-EXP(-D539/'Final Temp'!I$9))),C539)</f>
        <v>139.77136140963069</v>
      </c>
      <c r="F539" s="66">
        <f>IF(D539=0,E539,'Final Temp'!$I$13)</f>
        <v>75</v>
      </c>
      <c r="G539" s="66">
        <f t="shared" si="38"/>
        <v>139.77136140963069</v>
      </c>
      <c r="H539" s="66">
        <f>'Final Temp'!D$13+(('Final Temp'!I$17-'Final Temp'!D$13)*(1-EXP(-B539/'Final Temp'!I$9)))</f>
        <v>139.87994794204889</v>
      </c>
      <c r="I539" s="66">
        <f>IF('Final Temp'!$D$17&gt;='Final Temp'!$I$13,Calcs!H539,"")</f>
        <v>139.87994794204889</v>
      </c>
      <c r="L539" s="65">
        <f t="shared" si="35"/>
        <v>538</v>
      </c>
      <c r="M539" s="66">
        <f>'Final Temp'!$D$13+(('Final Temp'!$D$17-'Final Temp'!$D$13)*(1-EXP(-L539/'Final Temp'!$D$9)))</f>
        <v>117.56267780986055</v>
      </c>
      <c r="N539" s="65">
        <f>IF(M539&gt;'Final Temp'!$I$13,N538+K$2,0)</f>
        <v>383</v>
      </c>
      <c r="O539" s="66">
        <f>IF(N539&gt;0,'Final Temp'!$I$13+(('Final Temp'!$I$17-'Final Temp'!$I$13)*(1-EXP(-N539/'Final Temp'!$I$9))),M539)</f>
        <v>135.45210245716714</v>
      </c>
      <c r="P539" s="66">
        <f>IF(N539=0,O539,'Final Temp'!$I$13)</f>
        <v>75</v>
      </c>
      <c r="Q539" s="66">
        <f t="shared" si="36"/>
        <v>135.45210245716714</v>
      </c>
      <c r="R539" s="66">
        <f>'Final Temp'!$D$13+(('Final Temp'!$I$17-'Final Temp'!$D$13)*(1-EXP(-L539/'Final Temp'!$I$9)))</f>
        <v>137.61533399458159</v>
      </c>
      <c r="S539" s="66">
        <f>IF('Final Temp'!$D$17&gt;='Final Temp'!$I$13,Calcs!R539,"")</f>
        <v>137.61533399458159</v>
      </c>
    </row>
    <row r="540" spans="2:19" x14ac:dyDescent="0.25">
      <c r="B540" s="65">
        <f t="shared" si="37"/>
        <v>970.19999999999072</v>
      </c>
      <c r="C540" s="66">
        <f>'Final Temp'!$D$13+(('Final Temp'!$D$17-'Final Temp'!$D$13)*(1-EXP(-B540/'Final Temp'!$D$9)))</f>
        <v>133.24576182257738</v>
      </c>
      <c r="D540" s="65">
        <f>IF(C540&gt;'Final Temp'!$I$13,D539+A$2,0)</f>
        <v>815.39999999999463</v>
      </c>
      <c r="E540" s="66">
        <f>IF(D540&gt;0,'Final Temp'!$I$13+(('Final Temp'!I$17-'Final Temp'!$I$13)*(1-EXP(-D540/'Final Temp'!I$9))),C540)</f>
        <v>139.77420160381507</v>
      </c>
      <c r="F540" s="66">
        <f>IF(D540=0,E540,'Final Temp'!$I$13)</f>
        <v>75</v>
      </c>
      <c r="G540" s="66">
        <f t="shared" si="38"/>
        <v>139.77420160381507</v>
      </c>
      <c r="H540" s="66">
        <f>'Final Temp'!D$13+(('Final Temp'!I$17-'Final Temp'!D$13)*(1-EXP(-B540/'Final Temp'!I$9)))</f>
        <v>139.88143925266388</v>
      </c>
      <c r="I540" s="66">
        <f>IF('Final Temp'!$D$17&gt;='Final Temp'!$I$13,Calcs!H540,"")</f>
        <v>139.88143925266388</v>
      </c>
      <c r="L540" s="65">
        <f t="shared" si="35"/>
        <v>539</v>
      </c>
      <c r="M540" s="66">
        <f>'Final Temp'!$D$13+(('Final Temp'!$D$17-'Final Temp'!$D$13)*(1-EXP(-L540/'Final Temp'!$D$9)))</f>
        <v>117.62491722118612</v>
      </c>
      <c r="N540" s="65">
        <f>IF(M540&gt;'Final Temp'!$I$13,N539+K$2,0)</f>
        <v>384</v>
      </c>
      <c r="O540" s="66">
        <f>IF(N540&gt;0,'Final Temp'!$I$13+(('Final Temp'!$I$17-'Final Temp'!$I$13)*(1-EXP(-N540/'Final Temp'!$I$9))),M540)</f>
        <v>135.48357567051789</v>
      </c>
      <c r="P540" s="66">
        <f>IF(N540=0,O540,'Final Temp'!$I$13)</f>
        <v>75</v>
      </c>
      <c r="Q540" s="66">
        <f t="shared" si="36"/>
        <v>135.48357567051789</v>
      </c>
      <c r="R540" s="66">
        <f>'Final Temp'!$D$13+(('Final Temp'!$I$17-'Final Temp'!$D$13)*(1-EXP(-L540/'Final Temp'!$I$9)))</f>
        <v>137.63183680742026</v>
      </c>
      <c r="S540" s="66">
        <f>IF('Final Temp'!$D$17&gt;='Final Temp'!$I$13,Calcs!R540,"")</f>
        <v>137.63183680742026</v>
      </c>
    </row>
    <row r="541" spans="2:19" x14ac:dyDescent="0.25">
      <c r="B541" s="65">
        <f t="shared" si="37"/>
        <v>971.99999999999068</v>
      </c>
      <c r="C541" s="66">
        <f>'Final Temp'!$D$13+(('Final Temp'!$D$17-'Final Temp'!$D$13)*(1-EXP(-B541/'Final Temp'!$D$9)))</f>
        <v>133.27944872602484</v>
      </c>
      <c r="D541" s="65">
        <f>IF(C541&gt;'Final Temp'!$I$13,D540+A$2,0)</f>
        <v>817.19999999999459</v>
      </c>
      <c r="E541" s="66">
        <f>IF(D541&gt;0,'Final Temp'!$I$13+(('Final Temp'!I$17-'Final Temp'!$I$13)*(1-EXP(-D541/'Final Temp'!I$9))),C541)</f>
        <v>139.77700651654064</v>
      </c>
      <c r="F541" s="66">
        <f>IF(D541=0,E541,'Final Temp'!$I$13)</f>
        <v>75</v>
      </c>
      <c r="G541" s="66">
        <f t="shared" si="38"/>
        <v>139.77700651654064</v>
      </c>
      <c r="H541" s="66">
        <f>'Final Temp'!D$13+(('Final Temp'!I$17-'Final Temp'!D$13)*(1-EXP(-B541/'Final Temp'!I$9)))</f>
        <v>139.88291203792087</v>
      </c>
      <c r="I541" s="66">
        <f>IF('Final Temp'!$D$17&gt;='Final Temp'!$I$13,Calcs!H541,"")</f>
        <v>139.88291203792087</v>
      </c>
      <c r="L541" s="68">
        <f t="shared" si="35"/>
        <v>540</v>
      </c>
      <c r="M541" s="69">
        <f>'Final Temp'!$D$13+(('Final Temp'!$D$17-'Final Temp'!$D$13)*(1-EXP(-L541/'Final Temp'!$D$9)))</f>
        <v>117.68698398515703</v>
      </c>
      <c r="N541" s="68">
        <f>IF(M541&gt;'Final Temp'!$I$13,N540+K$2,0)</f>
        <v>385</v>
      </c>
      <c r="O541" s="69">
        <f>IF(N541&gt;0,'Final Temp'!$I$13+(('Final Temp'!$I$17-'Final Temp'!$I$13)*(1-EXP(-N541/'Final Temp'!$I$9))),M541)</f>
        <v>135.51483107703609</v>
      </c>
      <c r="P541" s="69">
        <f>IF(N541=0,O541,'Final Temp'!$I$13)</f>
        <v>75</v>
      </c>
      <c r="Q541" s="69">
        <f t="shared" si="36"/>
        <v>135.51483107703609</v>
      </c>
      <c r="R541" s="69">
        <f>'Final Temp'!$D$13+(('Final Temp'!$I$17-'Final Temp'!$D$13)*(1-EXP(-L541/'Final Temp'!$I$9)))</f>
        <v>137.64822541439909</v>
      </c>
      <c r="S541" s="66">
        <f>IF('Final Temp'!$D$17&gt;='Final Temp'!$I$13,Calcs!R541,"")</f>
        <v>137.64822541439909</v>
      </c>
    </row>
    <row r="542" spans="2:19" x14ac:dyDescent="0.25">
      <c r="B542" s="65">
        <f t="shared" si="37"/>
        <v>973.79999999999063</v>
      </c>
      <c r="C542" s="66">
        <f>'Final Temp'!$D$13+(('Final Temp'!$D$17-'Final Temp'!$D$13)*(1-EXP(-B542/'Final Temp'!$D$9)))</f>
        <v>133.31296761534045</v>
      </c>
      <c r="D542" s="65">
        <f>IF(C542&gt;'Final Temp'!$I$13,D541+A$2,0)</f>
        <v>818.99999999999454</v>
      </c>
      <c r="E542" s="66">
        <f>IF(D542&gt;0,'Final Temp'!$I$13+(('Final Temp'!I$17-'Final Temp'!$I$13)*(1-EXP(-D542/'Final Temp'!I$9))),C542)</f>
        <v>139.77977658608074</v>
      </c>
      <c r="F542" s="66">
        <f>IF(D542=0,E542,'Final Temp'!$I$13)</f>
        <v>75</v>
      </c>
      <c r="G542" s="66">
        <f t="shared" si="38"/>
        <v>139.77977658608074</v>
      </c>
      <c r="H542" s="66">
        <f>'Final Temp'!D$13+(('Final Temp'!I$17-'Final Temp'!D$13)*(1-EXP(-B542/'Final Temp'!I$9)))</f>
        <v>139.88436652794559</v>
      </c>
      <c r="I542" s="66">
        <f>IF('Final Temp'!$D$17&gt;='Final Temp'!$I$13,Calcs!H542,"")</f>
        <v>139.88436652794559</v>
      </c>
      <c r="L542" s="65">
        <f t="shared" si="35"/>
        <v>541</v>
      </c>
      <c r="M542" s="66">
        <f>'Final Temp'!$D$13+(('Final Temp'!$D$17-'Final Temp'!$D$13)*(1-EXP(-L542/'Final Temp'!$D$9)))</f>
        <v>117.74887858068377</v>
      </c>
      <c r="N542" s="65">
        <f>IF(M542&gt;'Final Temp'!$I$13,N541+K$2,0)</f>
        <v>386</v>
      </c>
      <c r="O542" s="66">
        <f>IF(N542&gt;0,'Final Temp'!$I$13+(('Final Temp'!$I$17-'Final Temp'!$I$13)*(1-EXP(-N542/'Final Temp'!$I$9))),M542)</f>
        <v>135.54587018402938</v>
      </c>
      <c r="P542" s="66">
        <f>IF(N542=0,O542,'Final Temp'!$I$13)</f>
        <v>75</v>
      </c>
      <c r="Q542" s="66">
        <f t="shared" si="36"/>
        <v>135.54587018402938</v>
      </c>
      <c r="R542" s="66">
        <f>'Final Temp'!$D$13+(('Final Temp'!$I$17-'Final Temp'!$D$13)*(1-EXP(-L542/'Final Temp'!$I$9)))</f>
        <v>137.66450060586686</v>
      </c>
      <c r="S542" s="66">
        <f>IF('Final Temp'!$D$17&gt;='Final Temp'!$I$13,Calcs!R542,"")</f>
        <v>137.66450060586686</v>
      </c>
    </row>
    <row r="543" spans="2:19" x14ac:dyDescent="0.25">
      <c r="B543" s="65">
        <f t="shared" si="37"/>
        <v>975.59999999999059</v>
      </c>
      <c r="C543" s="66">
        <f>'Final Temp'!$D$13+(('Final Temp'!$D$17-'Final Temp'!$D$13)*(1-EXP(-B543/'Final Temp'!$D$9)))</f>
        <v>133.34631932849814</v>
      </c>
      <c r="D543" s="65">
        <f>IF(C543&gt;'Final Temp'!$I$13,D542+A$2,0)</f>
        <v>820.7999999999945</v>
      </c>
      <c r="E543" s="66">
        <f>IF(D543&gt;0,'Final Temp'!$I$13+(('Final Temp'!I$17-'Final Temp'!$I$13)*(1-EXP(-D543/'Final Temp'!I$9))),C543)</f>
        <v>139.78251224526434</v>
      </c>
      <c r="F543" s="66">
        <f>IF(D543=0,E543,'Final Temp'!$I$13)</f>
        <v>75</v>
      </c>
      <c r="G543" s="66">
        <f t="shared" si="38"/>
        <v>139.78251224526434</v>
      </c>
      <c r="H543" s="66">
        <f>'Final Temp'!D$13+(('Final Temp'!I$17-'Final Temp'!D$13)*(1-EXP(-B543/'Final Temp'!I$9)))</f>
        <v>139.88580295000503</v>
      </c>
      <c r="I543" s="66">
        <f>IF('Final Temp'!$D$17&gt;='Final Temp'!$I$13,Calcs!H543,"")</f>
        <v>139.88580295000503</v>
      </c>
      <c r="L543" s="65">
        <f t="shared" si="35"/>
        <v>542</v>
      </c>
      <c r="M543" s="66">
        <f>'Final Temp'!$D$13+(('Final Temp'!$D$17-'Final Temp'!$D$13)*(1-EXP(-L543/'Final Temp'!$D$9)))</f>
        <v>117.81060148534841</v>
      </c>
      <c r="N543" s="65">
        <f>IF(M543&gt;'Final Temp'!$I$13,N542+K$2,0)</f>
        <v>387</v>
      </c>
      <c r="O543" s="66">
        <f>IF(N543&gt;0,'Final Temp'!$I$13+(('Final Temp'!$I$17-'Final Temp'!$I$13)*(1-EXP(-N543/'Final Temp'!$I$9))),M543)</f>
        <v>135.57669448837433</v>
      </c>
      <c r="P543" s="66">
        <f>IF(N543=0,O543,'Final Temp'!$I$13)</f>
        <v>75</v>
      </c>
      <c r="Q543" s="66">
        <f t="shared" si="36"/>
        <v>135.57669448837433</v>
      </c>
      <c r="R543" s="66">
        <f>'Final Temp'!$D$13+(('Final Temp'!$I$17-'Final Temp'!$D$13)*(1-EXP(-L543/'Final Temp'!$I$9)))</f>
        <v>137.68066316670291</v>
      </c>
      <c r="S543" s="66">
        <f>IF('Final Temp'!$D$17&gt;='Final Temp'!$I$13,Calcs!R543,"")</f>
        <v>137.68066316670291</v>
      </c>
    </row>
    <row r="544" spans="2:19" x14ac:dyDescent="0.25">
      <c r="B544" s="65">
        <f t="shared" si="37"/>
        <v>977.39999999999054</v>
      </c>
      <c r="C544" s="66">
        <f>'Final Temp'!$D$13+(('Final Temp'!$D$17-'Final Temp'!$D$13)*(1-EXP(-B544/'Final Temp'!$D$9)))</f>
        <v>133.37950469929251</v>
      </c>
      <c r="D544" s="65">
        <f>IF(C544&gt;'Final Temp'!$I$13,D543+A$2,0)</f>
        <v>822.59999999999445</v>
      </c>
      <c r="E544" s="66">
        <f>IF(D544&gt;0,'Final Temp'!$I$13+(('Final Temp'!I$17-'Final Temp'!$I$13)*(1-EXP(-D544/'Final Temp'!I$9))),C544)</f>
        <v>139.7852139215438</v>
      </c>
      <c r="F544" s="66">
        <f>IF(D544=0,E544,'Final Temp'!$I$13)</f>
        <v>75</v>
      </c>
      <c r="G544" s="66">
        <f t="shared" si="38"/>
        <v>139.7852139215438</v>
      </c>
      <c r="H544" s="66">
        <f>'Final Temp'!D$13+(('Final Temp'!I$17-'Final Temp'!D$13)*(1-EXP(-B544/'Final Temp'!I$9)))</f>
        <v>139.88722152854308</v>
      </c>
      <c r="I544" s="66">
        <f>IF('Final Temp'!$D$17&gt;='Final Temp'!$I$13,Calcs!H544,"")</f>
        <v>139.88722152854308</v>
      </c>
      <c r="L544" s="65">
        <f t="shared" si="35"/>
        <v>543</v>
      </c>
      <c r="M544" s="66">
        <f>'Final Temp'!$D$13+(('Final Temp'!$D$17-'Final Temp'!$D$13)*(1-EXP(-L544/'Final Temp'!$D$9)))</f>
        <v>117.87215317540827</v>
      </c>
      <c r="N544" s="65">
        <f>IF(M544&gt;'Final Temp'!$I$13,N543+K$2,0)</f>
        <v>388</v>
      </c>
      <c r="O544" s="66">
        <f>IF(N544&gt;0,'Final Temp'!$I$13+(('Final Temp'!$I$17-'Final Temp'!$I$13)*(1-EXP(-N544/'Final Temp'!$I$9))),M544)</f>
        <v>135.60730547658852</v>
      </c>
      <c r="P544" s="66">
        <f>IF(N544=0,O544,'Final Temp'!$I$13)</f>
        <v>75</v>
      </c>
      <c r="Q544" s="66">
        <f t="shared" si="36"/>
        <v>135.60730547658852</v>
      </c>
      <c r="R544" s="66">
        <f>'Final Temp'!$D$13+(('Final Temp'!$I$17-'Final Temp'!$D$13)*(1-EXP(-L544/'Final Temp'!$I$9)))</f>
        <v>137.69671387635481</v>
      </c>
      <c r="S544" s="66">
        <f>IF('Final Temp'!$D$17&gt;='Final Temp'!$I$13,Calcs!R544,"")</f>
        <v>137.69671387635481</v>
      </c>
    </row>
    <row r="545" spans="2:19" x14ac:dyDescent="0.25">
      <c r="B545" s="65">
        <f t="shared" si="37"/>
        <v>979.1999999999905</v>
      </c>
      <c r="C545" s="66">
        <f>'Final Temp'!$D$13+(('Final Temp'!$D$17-'Final Temp'!$D$13)*(1-EXP(-B545/'Final Temp'!$D$9)))</f>
        <v>133.41252455735952</v>
      </c>
      <c r="D545" s="65">
        <f>IF(C545&gt;'Final Temp'!$I$13,D544+A$2,0)</f>
        <v>824.39999999999441</v>
      </c>
      <c r="E545" s="66">
        <f>IF(D545&gt;0,'Final Temp'!$I$13+(('Final Temp'!I$17-'Final Temp'!$I$13)*(1-EXP(-D545/'Final Temp'!I$9))),C545)</f>
        <v>139.78788203706154</v>
      </c>
      <c r="F545" s="66">
        <f>IF(D545=0,E545,'Final Temp'!$I$13)</f>
        <v>75</v>
      </c>
      <c r="G545" s="66">
        <f t="shared" si="38"/>
        <v>139.78788203706154</v>
      </c>
      <c r="H545" s="66">
        <f>'Final Temp'!D$13+(('Final Temp'!I$17-'Final Temp'!D$13)*(1-EXP(-B545/'Final Temp'!I$9)))</f>
        <v>139.88862248521554</v>
      </c>
      <c r="I545" s="66">
        <f>IF('Final Temp'!$D$17&gt;='Final Temp'!$I$13,Calcs!H545,"")</f>
        <v>139.88862248521554</v>
      </c>
      <c r="L545" s="65">
        <f t="shared" si="35"/>
        <v>544</v>
      </c>
      <c r="M545" s="66">
        <f>'Final Temp'!$D$13+(('Final Temp'!$D$17-'Final Temp'!$D$13)*(1-EXP(-L545/'Final Temp'!$D$9)))</f>
        <v>117.93353412579951</v>
      </c>
      <c r="N545" s="65">
        <f>IF(M545&gt;'Final Temp'!$I$13,N544+K$2,0)</f>
        <v>389</v>
      </c>
      <c r="O545" s="66">
        <f>IF(N545&gt;0,'Final Temp'!$I$13+(('Final Temp'!$I$17-'Final Temp'!$I$13)*(1-EXP(-N545/'Final Temp'!$I$9))),M545)</f>
        <v>135.63770462490217</v>
      </c>
      <c r="P545" s="66">
        <f>IF(N545=0,O545,'Final Temp'!$I$13)</f>
        <v>75</v>
      </c>
      <c r="Q545" s="66">
        <f t="shared" si="36"/>
        <v>135.63770462490217</v>
      </c>
      <c r="R545" s="66">
        <f>'Final Temp'!$D$13+(('Final Temp'!$I$17-'Final Temp'!$D$13)*(1-EXP(-L545/'Final Temp'!$I$9)))</f>
        <v>137.71265350887612</v>
      </c>
      <c r="S545" s="66">
        <f>IF('Final Temp'!$D$17&gt;='Final Temp'!$I$13,Calcs!R545,"")</f>
        <v>137.71265350887612</v>
      </c>
    </row>
    <row r="546" spans="2:19" x14ac:dyDescent="0.25">
      <c r="B546" s="65">
        <f t="shared" si="37"/>
        <v>980.99999999999045</v>
      </c>
      <c r="C546" s="66">
        <f>'Final Temp'!$D$13+(('Final Temp'!$D$17-'Final Temp'!$D$13)*(1-EXP(-B546/'Final Temp'!$D$9)))</f>
        <v>133.44537972819739</v>
      </c>
      <c r="D546" s="65">
        <f>IF(C546&gt;'Final Temp'!$I$13,D545+A$2,0)</f>
        <v>826.19999999999436</v>
      </c>
      <c r="E546" s="66">
        <f>IF(D546&gt;0,'Final Temp'!$I$13+(('Final Temp'!I$17-'Final Temp'!$I$13)*(1-EXP(-D546/'Final Temp'!I$9))),C546)</f>
        <v>139.79051700871599</v>
      </c>
      <c r="F546" s="66">
        <f>IF(D546=0,E546,'Final Temp'!$I$13)</f>
        <v>75</v>
      </c>
      <c r="G546" s="66">
        <f t="shared" si="38"/>
        <v>139.79051700871599</v>
      </c>
      <c r="H546" s="66">
        <f>'Final Temp'!D$13+(('Final Temp'!I$17-'Final Temp'!D$13)*(1-EXP(-B546/'Final Temp'!I$9)))</f>
        <v>139.89000603892467</v>
      </c>
      <c r="I546" s="66">
        <f>IF('Final Temp'!$D$17&gt;='Final Temp'!$I$13,Calcs!H546,"")</f>
        <v>139.89000603892467</v>
      </c>
      <c r="L546" s="65">
        <f t="shared" si="35"/>
        <v>545</v>
      </c>
      <c r="M546" s="66">
        <f>'Final Temp'!$D$13+(('Final Temp'!$D$17-'Final Temp'!$D$13)*(1-EXP(-L546/'Final Temp'!$D$9)))</f>
        <v>117.99474481014087</v>
      </c>
      <c r="N546" s="65">
        <f>IF(M546&gt;'Final Temp'!$I$13,N545+K$2,0)</f>
        <v>390</v>
      </c>
      <c r="O546" s="66">
        <f>IF(N546&gt;0,'Final Temp'!$I$13+(('Final Temp'!$I$17-'Final Temp'!$I$13)*(1-EXP(-N546/'Final Temp'!$I$9))),M546)</f>
        <v>135.66789339932956</v>
      </c>
      <c r="P546" s="66">
        <f>IF(N546=0,O546,'Final Temp'!$I$13)</f>
        <v>75</v>
      </c>
      <c r="Q546" s="66">
        <f t="shared" si="36"/>
        <v>135.66789339932956</v>
      </c>
      <c r="R546" s="66">
        <f>'Final Temp'!$D$13+(('Final Temp'!$I$17-'Final Temp'!$D$13)*(1-EXP(-L546/'Final Temp'!$I$9)))</f>
        <v>137.72848283296361</v>
      </c>
      <c r="S546" s="66">
        <f>IF('Final Temp'!$D$17&gt;='Final Temp'!$I$13,Calcs!R546,"")</f>
        <v>137.72848283296361</v>
      </c>
    </row>
    <row r="547" spans="2:19" x14ac:dyDescent="0.25">
      <c r="B547" s="65">
        <f t="shared" si="37"/>
        <v>982.7999999999904</v>
      </c>
      <c r="C547" s="66">
        <f>'Final Temp'!$D$13+(('Final Temp'!$D$17-'Final Temp'!$D$13)*(1-EXP(-B547/'Final Temp'!$D$9)))</f>
        <v>133.47807103318706</v>
      </c>
      <c r="D547" s="65">
        <f>IF(C547&gt;'Final Temp'!$I$13,D546+A$2,0)</f>
        <v>827.99999999999432</v>
      </c>
      <c r="E547" s="66">
        <f>IF(D547&gt;0,'Final Temp'!$I$13+(('Final Temp'!I$17-'Final Temp'!$I$13)*(1-EXP(-D547/'Final Temp'!I$9))),C547)</f>
        <v>139.79311924822684</v>
      </c>
      <c r="F547" s="66">
        <f>IF(D547=0,E547,'Final Temp'!$I$13)</f>
        <v>75</v>
      </c>
      <c r="G547" s="66">
        <f t="shared" si="38"/>
        <v>139.79311924822684</v>
      </c>
      <c r="H547" s="66">
        <f>'Final Temp'!D$13+(('Final Temp'!I$17-'Final Temp'!D$13)*(1-EXP(-B547/'Final Temp'!I$9)))</f>
        <v>139.89137240585359</v>
      </c>
      <c r="I547" s="66">
        <f>IF('Final Temp'!$D$17&gt;='Final Temp'!$I$13,Calcs!H547,"")</f>
        <v>139.89137240585359</v>
      </c>
      <c r="L547" s="65">
        <f t="shared" si="35"/>
        <v>546</v>
      </c>
      <c r="M547" s="66">
        <f>'Final Temp'!$D$13+(('Final Temp'!$D$17-'Final Temp'!$D$13)*(1-EXP(-L547/'Final Temp'!$D$9)))</f>
        <v>118.05578570073733</v>
      </c>
      <c r="N547" s="65">
        <f>IF(M547&gt;'Final Temp'!$I$13,N546+K$2,0)</f>
        <v>391</v>
      </c>
      <c r="O547" s="66">
        <f>IF(N547&gt;0,'Final Temp'!$I$13+(('Final Temp'!$I$17-'Final Temp'!$I$13)*(1-EXP(-N547/'Final Temp'!$I$9))),M547)</f>
        <v>135.69787325573947</v>
      </c>
      <c r="P547" s="66">
        <f>IF(N547=0,O547,'Final Temp'!$I$13)</f>
        <v>75</v>
      </c>
      <c r="Q547" s="66">
        <f t="shared" si="36"/>
        <v>135.69787325573947</v>
      </c>
      <c r="R547" s="66">
        <f>'Final Temp'!$D$13+(('Final Temp'!$I$17-'Final Temp'!$D$13)*(1-EXP(-L547/'Final Temp'!$I$9)))</f>
        <v>137.74420261199441</v>
      </c>
      <c r="S547" s="66">
        <f>IF('Final Temp'!$D$17&gt;='Final Temp'!$I$13,Calcs!R547,"")</f>
        <v>137.74420261199441</v>
      </c>
    </row>
    <row r="548" spans="2:19" x14ac:dyDescent="0.25">
      <c r="B548" s="65">
        <f t="shared" si="37"/>
        <v>984.59999999999036</v>
      </c>
      <c r="C548" s="66">
        <f>'Final Temp'!$D$13+(('Final Temp'!$D$17-'Final Temp'!$D$13)*(1-EXP(-B548/'Final Temp'!$D$9)))</f>
        <v>133.51059928961291</v>
      </c>
      <c r="D548" s="65">
        <f>IF(C548&gt;'Final Temp'!$I$13,D547+A$2,0)</f>
        <v>829.79999999999427</v>
      </c>
      <c r="E548" s="66">
        <f>IF(D548&gt;0,'Final Temp'!$I$13+(('Final Temp'!I$17-'Final Temp'!$I$13)*(1-EXP(-D548/'Final Temp'!I$9))),C548)</f>
        <v>139.79568916219938</v>
      </c>
      <c r="F548" s="66">
        <f>IF(D548=0,E548,'Final Temp'!$I$13)</f>
        <v>75</v>
      </c>
      <c r="G548" s="66">
        <f t="shared" si="38"/>
        <v>139.79568916219938</v>
      </c>
      <c r="H548" s="66">
        <f>'Final Temp'!D$13+(('Final Temp'!I$17-'Final Temp'!D$13)*(1-EXP(-B548/'Final Temp'!I$9)))</f>
        <v>139.89272179949995</v>
      </c>
      <c r="I548" s="66">
        <f>IF('Final Temp'!$D$17&gt;='Final Temp'!$I$13,Calcs!H548,"")</f>
        <v>139.89272179949995</v>
      </c>
      <c r="L548" s="65">
        <f t="shared" si="35"/>
        <v>547</v>
      </c>
      <c r="M548" s="66">
        <f>'Final Temp'!$D$13+(('Final Temp'!$D$17-'Final Temp'!$D$13)*(1-EXP(-L548/'Final Temp'!$D$9)))</f>
        <v>118.11665726858372</v>
      </c>
      <c r="N548" s="65">
        <f>IF(M548&gt;'Final Temp'!$I$13,N547+K$2,0)</f>
        <v>392</v>
      </c>
      <c r="O548" s="66">
        <f>IF(N548&gt;0,'Final Temp'!$I$13+(('Final Temp'!$I$17-'Final Temp'!$I$13)*(1-EXP(-N548/'Final Temp'!$I$9))),M548)</f>
        <v>135.72764563992553</v>
      </c>
      <c r="P548" s="66">
        <f>IF(N548=0,O548,'Final Temp'!$I$13)</f>
        <v>75</v>
      </c>
      <c r="Q548" s="66">
        <f t="shared" si="36"/>
        <v>135.72764563992553</v>
      </c>
      <c r="R548" s="66">
        <f>'Final Temp'!$D$13+(('Final Temp'!$I$17-'Final Temp'!$D$13)*(1-EXP(-L548/'Final Temp'!$I$9)))</f>
        <v>137.75981360406274</v>
      </c>
      <c r="S548" s="66">
        <f>IF('Final Temp'!$D$17&gt;='Final Temp'!$I$13,Calcs!R548,"")</f>
        <v>137.75981360406274</v>
      </c>
    </row>
    <row r="549" spans="2:19" x14ac:dyDescent="0.25">
      <c r="B549" s="65">
        <f t="shared" si="37"/>
        <v>986.39999999999031</v>
      </c>
      <c r="C549" s="66">
        <f>'Final Temp'!$D$13+(('Final Temp'!$D$17-'Final Temp'!$D$13)*(1-EXP(-B549/'Final Temp'!$D$9)))</f>
        <v>133.54296531068297</v>
      </c>
      <c r="D549" s="65">
        <f>IF(C549&gt;'Final Temp'!$I$13,D548+A$2,0)</f>
        <v>831.59999999999422</v>
      </c>
      <c r="E549" s="66">
        <f>IF(D549&gt;0,'Final Temp'!$I$13+(('Final Temp'!I$17-'Final Temp'!$I$13)*(1-EXP(-D549/'Final Temp'!I$9))),C549)</f>
        <v>139.79822715218779</v>
      </c>
      <c r="F549" s="66">
        <f>IF(D549=0,E549,'Final Temp'!$I$13)</f>
        <v>75</v>
      </c>
      <c r="G549" s="66">
        <f t="shared" si="38"/>
        <v>139.79822715218779</v>
      </c>
      <c r="H549" s="66">
        <f>'Final Temp'!D$13+(('Final Temp'!I$17-'Final Temp'!D$13)*(1-EXP(-B549/'Final Temp'!I$9)))</f>
        <v>139.89405443070922</v>
      </c>
      <c r="I549" s="66">
        <f>IF('Final Temp'!$D$17&gt;='Final Temp'!$I$13,Calcs!H549,"")</f>
        <v>139.89405443070922</v>
      </c>
      <c r="L549" s="65">
        <f t="shared" si="35"/>
        <v>548</v>
      </c>
      <c r="M549" s="66">
        <f>'Final Temp'!$D$13+(('Final Temp'!$D$17-'Final Temp'!$D$13)*(1-EXP(-L549/'Final Temp'!$D$9)))</f>
        <v>118.17735998336836</v>
      </c>
      <c r="N549" s="65">
        <f>IF(M549&gt;'Final Temp'!$I$13,N548+K$2,0)</f>
        <v>393</v>
      </c>
      <c r="O549" s="66">
        <f>IF(N549&gt;0,'Final Temp'!$I$13+(('Final Temp'!$I$17-'Final Temp'!$I$13)*(1-EXP(-N549/'Final Temp'!$I$9))),M549)</f>
        <v>135.75721198767593</v>
      </c>
      <c r="P549" s="66">
        <f>IF(N549=0,O549,'Final Temp'!$I$13)</f>
        <v>75</v>
      </c>
      <c r="Q549" s="66">
        <f t="shared" si="36"/>
        <v>135.75721198767593</v>
      </c>
      <c r="R549" s="66">
        <f>'Final Temp'!$D$13+(('Final Temp'!$I$17-'Final Temp'!$D$13)*(1-EXP(-L549/'Final Temp'!$I$9)))</f>
        <v>137.77531656201654</v>
      </c>
      <c r="S549" s="66">
        <f>IF('Final Temp'!$D$17&gt;='Final Temp'!$I$13,Calcs!R549,"")</f>
        <v>137.77531656201654</v>
      </c>
    </row>
    <row r="550" spans="2:19" x14ac:dyDescent="0.25">
      <c r="B550" s="65">
        <f t="shared" si="37"/>
        <v>988.19999999999027</v>
      </c>
      <c r="C550" s="66">
        <f>'Final Temp'!$D$13+(('Final Temp'!$D$17-'Final Temp'!$D$13)*(1-EXP(-B550/'Final Temp'!$D$9)))</f>
        <v>133.5751699055495</v>
      </c>
      <c r="D550" s="65">
        <f>IF(C550&gt;'Final Temp'!$I$13,D549+A$2,0)</f>
        <v>833.39999999999418</v>
      </c>
      <c r="E550" s="66">
        <f>IF(D550&gt;0,'Final Temp'!$I$13+(('Final Temp'!I$17-'Final Temp'!$I$13)*(1-EXP(-D550/'Final Temp'!I$9))),C550)</f>
        <v>139.80073361475823</v>
      </c>
      <c r="F550" s="66">
        <f>IF(D550=0,E550,'Final Temp'!$I$13)</f>
        <v>75</v>
      </c>
      <c r="G550" s="66">
        <f t="shared" si="38"/>
        <v>139.80073361475823</v>
      </c>
      <c r="H550" s="66">
        <f>'Final Temp'!D$13+(('Final Temp'!I$17-'Final Temp'!D$13)*(1-EXP(-B550/'Final Temp'!I$9)))</f>
        <v>139.89537050770775</v>
      </c>
      <c r="I550" s="66">
        <f>IF('Final Temp'!$D$17&gt;='Final Temp'!$I$13,Calcs!H550,"")</f>
        <v>139.89537050770775</v>
      </c>
      <c r="L550" s="65">
        <f t="shared" si="35"/>
        <v>549</v>
      </c>
      <c r="M550" s="66">
        <f>'Final Temp'!$D$13+(('Final Temp'!$D$17-'Final Temp'!$D$13)*(1-EXP(-L550/'Final Temp'!$D$9)))</f>
        <v>118.2378943134767</v>
      </c>
      <c r="N550" s="65">
        <f>IF(M550&gt;'Final Temp'!$I$13,N549+K$2,0)</f>
        <v>394</v>
      </c>
      <c r="O550" s="66">
        <f>IF(N550&gt;0,'Final Temp'!$I$13+(('Final Temp'!$I$17-'Final Temp'!$I$13)*(1-EXP(-N550/'Final Temp'!$I$9))),M550)</f>
        <v>135.78657372484264</v>
      </c>
      <c r="P550" s="66">
        <f>IF(N550=0,O550,'Final Temp'!$I$13)</f>
        <v>75</v>
      </c>
      <c r="Q550" s="66">
        <f t="shared" si="36"/>
        <v>135.78657372484264</v>
      </c>
      <c r="R550" s="66">
        <f>'Final Temp'!$D$13+(('Final Temp'!$I$17-'Final Temp'!$D$13)*(1-EXP(-L550/'Final Temp'!$I$9)))</f>
        <v>137.79071223349376</v>
      </c>
      <c r="S550" s="66">
        <f>IF('Final Temp'!$D$17&gt;='Final Temp'!$I$13,Calcs!R550,"")</f>
        <v>137.79071223349376</v>
      </c>
    </row>
    <row r="551" spans="2:19" x14ac:dyDescent="0.25">
      <c r="B551" s="65">
        <f t="shared" si="37"/>
        <v>989.99999999999022</v>
      </c>
      <c r="C551" s="66">
        <f>'Final Temp'!$D$13+(('Final Temp'!$D$17-'Final Temp'!$D$13)*(1-EXP(-B551/'Final Temp'!$D$9)))</f>
        <v>133.60721387932907</v>
      </c>
      <c r="D551" s="65">
        <f>IF(C551&gt;'Final Temp'!$I$13,D550+A$2,0)</f>
        <v>835.19999999999413</v>
      </c>
      <c r="E551" s="66">
        <f>IF(D551&gt;0,'Final Temp'!$I$13+(('Final Temp'!I$17-'Final Temp'!$I$13)*(1-EXP(-D551/'Final Temp'!I$9))),C551)</f>
        <v>139.80320894155057</v>
      </c>
      <c r="F551" s="66">
        <f>IF(D551=0,E551,'Final Temp'!$I$13)</f>
        <v>75</v>
      </c>
      <c r="G551" s="66">
        <f t="shared" si="38"/>
        <v>139.80320894155057</v>
      </c>
      <c r="H551" s="66">
        <f>'Final Temp'!D$13+(('Final Temp'!I$17-'Final Temp'!D$13)*(1-EXP(-B551/'Final Temp'!I$9)))</f>
        <v>139.89667023613524</v>
      </c>
      <c r="I551" s="66">
        <f>IF('Final Temp'!$D$17&gt;='Final Temp'!$I$13,Calcs!H551,"")</f>
        <v>139.89667023613524</v>
      </c>
      <c r="L551" s="65">
        <f t="shared" si="35"/>
        <v>550</v>
      </c>
      <c r="M551" s="66">
        <f>'Final Temp'!$D$13+(('Final Temp'!$D$17-'Final Temp'!$D$13)*(1-EXP(-L551/'Final Temp'!$D$9)))</f>
        <v>118.29826072599492</v>
      </c>
      <c r="N551" s="65">
        <f>IF(M551&gt;'Final Temp'!$I$13,N550+K$2,0)</f>
        <v>395</v>
      </c>
      <c r="O551" s="66">
        <f>IF(N551&gt;0,'Final Temp'!$I$13+(('Final Temp'!$I$17-'Final Temp'!$I$13)*(1-EXP(-N551/'Final Temp'!$I$9))),M551)</f>
        <v>135.81573226741023</v>
      </c>
      <c r="P551" s="66">
        <f>IF(N551=0,O551,'Final Temp'!$I$13)</f>
        <v>75</v>
      </c>
      <c r="Q551" s="66">
        <f t="shared" si="36"/>
        <v>135.81573226741023</v>
      </c>
      <c r="R551" s="66">
        <f>'Final Temp'!$D$13+(('Final Temp'!$I$17-'Final Temp'!$D$13)*(1-EXP(-L551/'Final Temp'!$I$9)))</f>
        <v>137.80600136095839</v>
      </c>
      <c r="S551" s="66">
        <f>IF('Final Temp'!$D$17&gt;='Final Temp'!$I$13,Calcs!R551,"")</f>
        <v>137.80600136095839</v>
      </c>
    </row>
    <row r="552" spans="2:19" x14ac:dyDescent="0.25">
      <c r="B552" s="65">
        <f t="shared" si="37"/>
        <v>991.79999999999018</v>
      </c>
      <c r="C552" s="66">
        <f>'Final Temp'!$D$13+(('Final Temp'!$D$17-'Final Temp'!$D$13)*(1-EXP(-B552/'Final Temp'!$D$9)))</f>
        <v>133.63909803312265</v>
      </c>
      <c r="D552" s="65">
        <f>IF(C552&gt;'Final Temp'!$I$13,D551+A$2,0)</f>
        <v>836.99999999999409</v>
      </c>
      <c r="E552" s="66">
        <f>IF(D552&gt;0,'Final Temp'!$I$13+(('Final Temp'!I$17-'Final Temp'!$I$13)*(1-EXP(-D552/'Final Temp'!I$9))),C552)</f>
        <v>139.80565351933964</v>
      </c>
      <c r="F552" s="66">
        <f>IF(D552=0,E552,'Final Temp'!$I$13)</f>
        <v>75</v>
      </c>
      <c r="G552" s="66">
        <f t="shared" si="38"/>
        <v>139.80565351933964</v>
      </c>
      <c r="H552" s="66">
        <f>'Final Temp'!D$13+(('Final Temp'!I$17-'Final Temp'!D$13)*(1-EXP(-B552/'Final Temp'!I$9)))</f>
        <v>139.89795381907686</v>
      </c>
      <c r="I552" s="66">
        <f>IF('Final Temp'!$D$17&gt;='Final Temp'!$I$13,Calcs!H552,"")</f>
        <v>139.89795381907686</v>
      </c>
      <c r="L552" s="65">
        <f t="shared" si="35"/>
        <v>551</v>
      </c>
      <c r="M552" s="66">
        <f>'Final Temp'!$D$13+(('Final Temp'!$D$17-'Final Temp'!$D$13)*(1-EXP(-L552/'Final Temp'!$D$9)))</f>
        <v>118.35845968671356</v>
      </c>
      <c r="N552" s="65">
        <f>IF(M552&gt;'Final Temp'!$I$13,N551+K$2,0)</f>
        <v>396</v>
      </c>
      <c r="O552" s="66">
        <f>IF(N552&gt;0,'Final Temp'!$I$13+(('Final Temp'!$I$17-'Final Temp'!$I$13)*(1-EXP(-N552/'Final Temp'!$I$9))),M552)</f>
        <v>135.84468902156402</v>
      </c>
      <c r="P552" s="66">
        <f>IF(N552=0,O552,'Final Temp'!$I$13)</f>
        <v>75</v>
      </c>
      <c r="Q552" s="66">
        <f t="shared" si="36"/>
        <v>135.84468902156402</v>
      </c>
      <c r="R552" s="66">
        <f>'Final Temp'!$D$13+(('Final Temp'!$I$17-'Final Temp'!$D$13)*(1-EXP(-L552/'Final Temp'!$I$9)))</f>
        <v>137.82118468173627</v>
      </c>
      <c r="S552" s="66">
        <f>IF('Final Temp'!$D$17&gt;='Final Temp'!$I$13,Calcs!R552,"")</f>
        <v>137.82118468173627</v>
      </c>
    </row>
    <row r="553" spans="2:19" x14ac:dyDescent="0.25">
      <c r="B553" s="65">
        <f t="shared" si="37"/>
        <v>993.59999999999013</v>
      </c>
      <c r="C553" s="66">
        <f>'Final Temp'!$D$13+(('Final Temp'!$D$17-'Final Temp'!$D$13)*(1-EXP(-B553/'Final Temp'!$D$9)))</f>
        <v>133.67082316403577</v>
      </c>
      <c r="D553" s="65">
        <f>IF(C553&gt;'Final Temp'!$I$13,D552+A$2,0)</f>
        <v>838.79999999999404</v>
      </c>
      <c r="E553" s="66">
        <f>IF(D553&gt;0,'Final Temp'!$I$13+(('Final Temp'!I$17-'Final Temp'!$I$13)*(1-EXP(-D553/'Final Temp'!I$9))),C553)</f>
        <v>139.80806773009573</v>
      </c>
      <c r="F553" s="66">
        <f>IF(D553=0,E553,'Final Temp'!$I$13)</f>
        <v>75</v>
      </c>
      <c r="G553" s="66">
        <f t="shared" si="38"/>
        <v>139.80806773009573</v>
      </c>
      <c r="H553" s="66">
        <f>'Final Temp'!D$13+(('Final Temp'!I$17-'Final Temp'!D$13)*(1-EXP(-B553/'Final Temp'!I$9)))</f>
        <v>139.89922145709514</v>
      </c>
      <c r="I553" s="66">
        <f>IF('Final Temp'!$D$17&gt;='Final Temp'!$I$13,Calcs!H553,"")</f>
        <v>139.89922145709514</v>
      </c>
      <c r="L553" s="65">
        <f t="shared" si="35"/>
        <v>552</v>
      </c>
      <c r="M553" s="66">
        <f>'Final Temp'!$D$13+(('Final Temp'!$D$17-'Final Temp'!$D$13)*(1-EXP(-L553/'Final Temp'!$D$9)))</f>
        <v>118.41849166013102</v>
      </c>
      <c r="N553" s="65">
        <f>IF(M553&gt;'Final Temp'!$I$13,N552+K$2,0)</f>
        <v>397</v>
      </c>
      <c r="O553" s="66">
        <f>IF(N553&gt;0,'Final Temp'!$I$13+(('Final Temp'!$I$17-'Final Temp'!$I$13)*(1-EXP(-N553/'Final Temp'!$I$9))),M553)</f>
        <v>135.87344538375802</v>
      </c>
      <c r="P553" s="66">
        <f>IF(N553=0,O553,'Final Temp'!$I$13)</f>
        <v>75</v>
      </c>
      <c r="Q553" s="66">
        <f t="shared" si="36"/>
        <v>135.87344538375802</v>
      </c>
      <c r="R553" s="66">
        <f>'Final Temp'!$D$13+(('Final Temp'!$I$17-'Final Temp'!$D$13)*(1-EXP(-L553/'Final Temp'!$I$9)))</f>
        <v>137.8362629280507</v>
      </c>
      <c r="S553" s="66">
        <f>IF('Final Temp'!$D$17&gt;='Final Temp'!$I$13,Calcs!R553,"")</f>
        <v>137.8362629280507</v>
      </c>
    </row>
    <row r="554" spans="2:19" x14ac:dyDescent="0.25">
      <c r="B554" s="65">
        <f t="shared" si="37"/>
        <v>995.39999999999009</v>
      </c>
      <c r="C554" s="66">
        <f>'Final Temp'!$D$13+(('Final Temp'!$D$17-'Final Temp'!$D$13)*(1-EXP(-B554/'Final Temp'!$D$9)))</f>
        <v>133.7023900651983</v>
      </c>
      <c r="D554" s="65">
        <f>IF(C554&gt;'Final Temp'!$I$13,D553+A$2,0)</f>
        <v>840.599999999994</v>
      </c>
      <c r="E554" s="66">
        <f>IF(D554&gt;0,'Final Temp'!$I$13+(('Final Temp'!I$17-'Final Temp'!$I$13)*(1-EXP(-D554/'Final Temp'!I$9))),C554)</f>
        <v>139.81045195104412</v>
      </c>
      <c r="F554" s="66">
        <f>IF(D554=0,E554,'Final Temp'!$I$13)</f>
        <v>75</v>
      </c>
      <c r="G554" s="66">
        <f t="shared" si="38"/>
        <v>139.81045195104412</v>
      </c>
      <c r="H554" s="66">
        <f>'Final Temp'!D$13+(('Final Temp'!I$17-'Final Temp'!D$13)*(1-EXP(-B554/'Final Temp'!I$9)))</f>
        <v>139.90047334826104</v>
      </c>
      <c r="I554" s="66">
        <f>IF('Final Temp'!$D$17&gt;='Final Temp'!$I$13,Calcs!H554,"")</f>
        <v>139.90047334826104</v>
      </c>
      <c r="L554" s="65">
        <f t="shared" si="35"/>
        <v>553</v>
      </c>
      <c r="M554" s="66">
        <f>'Final Temp'!$D$13+(('Final Temp'!$D$17-'Final Temp'!$D$13)*(1-EXP(-L554/'Final Temp'!$D$9)))</f>
        <v>118.47835710945732</v>
      </c>
      <c r="N554" s="65">
        <f>IF(M554&gt;'Final Temp'!$I$13,N553+K$2,0)</f>
        <v>398</v>
      </c>
      <c r="O554" s="66">
        <f>IF(N554&gt;0,'Final Temp'!$I$13+(('Final Temp'!$I$17-'Final Temp'!$I$13)*(1-EXP(-N554/'Final Temp'!$I$9))),M554)</f>
        <v>135.90200274078231</v>
      </c>
      <c r="P554" s="66">
        <f>IF(N554=0,O554,'Final Temp'!$I$13)</f>
        <v>75</v>
      </c>
      <c r="Q554" s="66">
        <f t="shared" si="36"/>
        <v>135.90200274078231</v>
      </c>
      <c r="R554" s="66">
        <f>'Final Temp'!$D$13+(('Final Temp'!$I$17-'Final Temp'!$D$13)*(1-EXP(-L554/'Final Temp'!$I$9)))</f>
        <v>137.85123682705765</v>
      </c>
      <c r="S554" s="66">
        <f>IF('Final Temp'!$D$17&gt;='Final Temp'!$I$13,Calcs!R554,"")</f>
        <v>137.85123682705765</v>
      </c>
    </row>
    <row r="555" spans="2:19" x14ac:dyDescent="0.25">
      <c r="B555" s="65">
        <f t="shared" si="37"/>
        <v>997.19999999999004</v>
      </c>
      <c r="C555" s="66">
        <f>'Final Temp'!$D$13+(('Final Temp'!$D$17-'Final Temp'!$D$13)*(1-EXP(-B555/'Final Temp'!$D$9)))</f>
        <v>133.73379952578449</v>
      </c>
      <c r="D555" s="65">
        <f>IF(C555&gt;'Final Temp'!$I$13,D554+A$2,0)</f>
        <v>842.39999999999395</v>
      </c>
      <c r="E555" s="66">
        <f>IF(D555&gt;0,'Final Temp'!$I$13+(('Final Temp'!I$17-'Final Temp'!$I$13)*(1-EXP(-D555/'Final Temp'!I$9))),C555)</f>
        <v>139.81280655472426</v>
      </c>
      <c r="F555" s="66">
        <f>IF(D555=0,E555,'Final Temp'!$I$13)</f>
        <v>75</v>
      </c>
      <c r="G555" s="66">
        <f t="shared" si="38"/>
        <v>139.81280655472426</v>
      </c>
      <c r="H555" s="66">
        <f>'Final Temp'!D$13+(('Final Temp'!I$17-'Final Temp'!D$13)*(1-EXP(-B555/'Final Temp'!I$9)))</f>
        <v>139.90170968818512</v>
      </c>
      <c r="I555" s="66">
        <f>IF('Final Temp'!$D$17&gt;='Final Temp'!$I$13,Calcs!H555,"")</f>
        <v>139.90170968818512</v>
      </c>
      <c r="L555" s="65">
        <f t="shared" si="35"/>
        <v>554</v>
      </c>
      <c r="M555" s="66">
        <f>'Final Temp'!$D$13+(('Final Temp'!$D$17-'Final Temp'!$D$13)*(1-EXP(-L555/'Final Temp'!$D$9)))</f>
        <v>118.53805649661749</v>
      </c>
      <c r="N555" s="65">
        <f>IF(M555&gt;'Final Temp'!$I$13,N554+K$2,0)</f>
        <v>399</v>
      </c>
      <c r="O555" s="66">
        <f>IF(N555&gt;0,'Final Temp'!$I$13+(('Final Temp'!$I$17-'Final Temp'!$I$13)*(1-EXP(-N555/'Final Temp'!$I$9))),M555)</f>
        <v>135.9303624698297</v>
      </c>
      <c r="P555" s="66">
        <f>IF(N555=0,O555,'Final Temp'!$I$13)</f>
        <v>75</v>
      </c>
      <c r="Q555" s="66">
        <f t="shared" si="36"/>
        <v>135.9303624698297</v>
      </c>
      <c r="R555" s="66">
        <f>'Final Temp'!$D$13+(('Final Temp'!$I$17-'Final Temp'!$D$13)*(1-EXP(-L555/'Final Temp'!$I$9)))</f>
        <v>137.86610710088095</v>
      </c>
      <c r="S555" s="66">
        <f>IF('Final Temp'!$D$17&gt;='Final Temp'!$I$13,Calcs!R555,"")</f>
        <v>137.86610710088095</v>
      </c>
    </row>
    <row r="556" spans="2:19" x14ac:dyDescent="0.25">
      <c r="B556" s="65">
        <f t="shared" si="37"/>
        <v>998.99999999999</v>
      </c>
      <c r="C556" s="66">
        <f>'Final Temp'!$D$13+(('Final Temp'!$D$17-'Final Temp'!$D$13)*(1-EXP(-B556/'Final Temp'!$D$9)))</f>
        <v>133.76505233103248</v>
      </c>
      <c r="D556" s="65">
        <f>IF(C556&gt;'Final Temp'!$I$13,D555+A$2,0)</f>
        <v>844.19999999999391</v>
      </c>
      <c r="E556" s="66">
        <f>IF(D556&gt;0,'Final Temp'!$I$13+(('Final Temp'!I$17-'Final Temp'!$I$13)*(1-EXP(-D556/'Final Temp'!I$9))),C556)</f>
        <v>139.81513190904769</v>
      </c>
      <c r="F556" s="66">
        <f>IF(D556=0,E556,'Final Temp'!$I$13)</f>
        <v>75</v>
      </c>
      <c r="G556" s="66">
        <f t="shared" si="38"/>
        <v>139.81513190904769</v>
      </c>
      <c r="H556" s="66">
        <f>'Final Temp'!D$13+(('Final Temp'!I$17-'Final Temp'!D$13)*(1-EXP(-B556/'Final Temp'!I$9)))</f>
        <v>139.90293067004802</v>
      </c>
      <c r="I556" s="66">
        <f>IF('Final Temp'!$D$17&gt;='Final Temp'!$I$13,Calcs!H556,"")</f>
        <v>139.90293067004802</v>
      </c>
      <c r="L556" s="65">
        <f t="shared" si="35"/>
        <v>555</v>
      </c>
      <c r="M556" s="66">
        <f>'Final Temp'!$D$13+(('Final Temp'!$D$17-'Final Temp'!$D$13)*(1-EXP(-L556/'Final Temp'!$D$9)))</f>
        <v>118.59759028225525</v>
      </c>
      <c r="N556" s="65">
        <f>IF(M556&gt;'Final Temp'!$I$13,N555+K$2,0)</f>
        <v>400</v>
      </c>
      <c r="O556" s="66">
        <f>IF(N556&gt;0,'Final Temp'!$I$13+(('Final Temp'!$I$17-'Final Temp'!$I$13)*(1-EXP(-N556/'Final Temp'!$I$9))),M556)</f>
        <v>135.95852593856245</v>
      </c>
      <c r="P556" s="66">
        <f>IF(N556=0,O556,'Final Temp'!$I$13)</f>
        <v>75</v>
      </c>
      <c r="Q556" s="66">
        <f t="shared" si="36"/>
        <v>135.95852593856245</v>
      </c>
      <c r="R556" s="66">
        <f>'Final Temp'!$D$13+(('Final Temp'!$I$17-'Final Temp'!$D$13)*(1-EXP(-L556/'Final Temp'!$I$9)))</f>
        <v>137.88087446664701</v>
      </c>
      <c r="S556" s="66">
        <f>IF('Final Temp'!$D$17&gt;='Final Temp'!$I$13,Calcs!R556,"")</f>
        <v>137.88087446664701</v>
      </c>
    </row>
    <row r="557" spans="2:19" x14ac:dyDescent="0.25">
      <c r="B557" s="65">
        <f t="shared" si="37"/>
        <v>1000.79999999999</v>
      </c>
      <c r="C557" s="66">
        <f>'Final Temp'!$D$13+(('Final Temp'!$D$17-'Final Temp'!$D$13)*(1-EXP(-B557/'Final Temp'!$D$9)))</f>
        <v>133.79614926226401</v>
      </c>
      <c r="D557" s="65">
        <f>IF(C557&gt;'Final Temp'!$I$13,D556+A$2,0)</f>
        <v>845.99999999999386</v>
      </c>
      <c r="E557" s="66">
        <f>IF(D557&gt;0,'Final Temp'!$I$13+(('Final Temp'!I$17-'Final Temp'!$I$13)*(1-EXP(-D557/'Final Temp'!I$9))),C557)</f>
        <v>139.81742837735584</v>
      </c>
      <c r="F557" s="66">
        <f>IF(D557=0,E557,'Final Temp'!$I$13)</f>
        <v>75</v>
      </c>
      <c r="G557" s="66">
        <f t="shared" si="38"/>
        <v>139.81742837735584</v>
      </c>
      <c r="H557" s="66">
        <f>'Final Temp'!D$13+(('Final Temp'!I$17-'Final Temp'!D$13)*(1-EXP(-B557/'Final Temp'!I$9)))</f>
        <v>139.90413648463058</v>
      </c>
      <c r="I557" s="66">
        <f>IF('Final Temp'!$D$17&gt;='Final Temp'!$I$13,Calcs!H557,"")</f>
        <v>139.90413648463058</v>
      </c>
      <c r="L557" s="65">
        <f t="shared" si="35"/>
        <v>556</v>
      </c>
      <c r="M557" s="66">
        <f>'Final Temp'!$D$13+(('Final Temp'!$D$17-'Final Temp'!$D$13)*(1-EXP(-L557/'Final Temp'!$D$9)))</f>
        <v>118.65695892573655</v>
      </c>
      <c r="N557" s="65">
        <f>IF(M557&gt;'Final Temp'!$I$13,N556+K$2,0)</f>
        <v>401</v>
      </c>
      <c r="O557" s="66">
        <f>IF(N557&gt;0,'Final Temp'!$I$13+(('Final Temp'!$I$17-'Final Temp'!$I$13)*(1-EXP(-N557/'Final Temp'!$I$9))),M557)</f>
        <v>135.98649450517792</v>
      </c>
      <c r="P557" s="66">
        <f>IF(N557=0,O557,'Final Temp'!$I$13)</f>
        <v>75</v>
      </c>
      <c r="Q557" s="66">
        <f t="shared" si="36"/>
        <v>135.98649450517792</v>
      </c>
      <c r="R557" s="66">
        <f>'Final Temp'!$D$13+(('Final Temp'!$I$17-'Final Temp'!$D$13)*(1-EXP(-L557/'Final Temp'!$I$9)))</f>
        <v>137.89553963651946</v>
      </c>
      <c r="S557" s="66">
        <f>IF('Final Temp'!$D$17&gt;='Final Temp'!$I$13,Calcs!R557,"")</f>
        <v>137.89553963651946</v>
      </c>
    </row>
    <row r="558" spans="2:19" x14ac:dyDescent="0.25">
      <c r="B558" s="65">
        <f t="shared" si="37"/>
        <v>1002.5999999999899</v>
      </c>
      <c r="C558" s="66">
        <f>'Final Temp'!$D$13+(('Final Temp'!$D$17-'Final Temp'!$D$13)*(1-EXP(-B558/'Final Temp'!$D$9)))</f>
        <v>133.82709109690393</v>
      </c>
      <c r="D558" s="65">
        <f>IF(C558&gt;'Final Temp'!$I$13,D557+A$2,0)</f>
        <v>847.79999999999382</v>
      </c>
      <c r="E558" s="66">
        <f>IF(D558&gt;0,'Final Temp'!$I$13+(('Final Temp'!I$17-'Final Temp'!$I$13)*(1-EXP(-D558/'Final Temp'!I$9))),C558)</f>
        <v>139.81969631847647</v>
      </c>
      <c r="F558" s="66">
        <f>IF(D558=0,E558,'Final Temp'!$I$13)</f>
        <v>75</v>
      </c>
      <c r="G558" s="66">
        <f t="shared" si="38"/>
        <v>139.81969631847647</v>
      </c>
      <c r="H558" s="66">
        <f>'Final Temp'!D$13+(('Final Temp'!I$17-'Final Temp'!D$13)*(1-EXP(-B558/'Final Temp'!I$9)))</f>
        <v>139.90532732034387</v>
      </c>
      <c r="I558" s="66">
        <f>IF('Final Temp'!$D$17&gt;='Final Temp'!$I$13,Calcs!H558,"")</f>
        <v>139.90532732034387</v>
      </c>
      <c r="L558" s="65">
        <f t="shared" si="35"/>
        <v>557</v>
      </c>
      <c r="M558" s="66">
        <f>'Final Temp'!$D$13+(('Final Temp'!$D$17-'Final Temp'!$D$13)*(1-EXP(-L558/'Final Temp'!$D$9)))</f>
        <v>118.71616288515304</v>
      </c>
      <c r="N558" s="65">
        <f>IF(M558&gt;'Final Temp'!$I$13,N557+K$2,0)</f>
        <v>402</v>
      </c>
      <c r="O558" s="66">
        <f>IF(N558&gt;0,'Final Temp'!$I$13+(('Final Temp'!$I$17-'Final Temp'!$I$13)*(1-EXP(-N558/'Final Temp'!$I$9))),M558)</f>
        <v>136.01426951847435</v>
      </c>
      <c r="P558" s="66">
        <f>IF(N558=0,O558,'Final Temp'!$I$13)</f>
        <v>75</v>
      </c>
      <c r="Q558" s="66">
        <f t="shared" si="36"/>
        <v>136.01426951847435</v>
      </c>
      <c r="R558" s="66">
        <f>'Final Temp'!$D$13+(('Final Temp'!$I$17-'Final Temp'!$D$13)*(1-EXP(-L558/'Final Temp'!$I$9)))</f>
        <v>137.91010331773356</v>
      </c>
      <c r="S558" s="66">
        <f>IF('Final Temp'!$D$17&gt;='Final Temp'!$I$13,Calcs!R558,"")</f>
        <v>137.91010331773356</v>
      </c>
    </row>
    <row r="559" spans="2:19" x14ac:dyDescent="0.25">
      <c r="B559" s="65">
        <f t="shared" si="37"/>
        <v>1004.3999999999899</v>
      </c>
      <c r="C559" s="66">
        <f>'Final Temp'!$D$13+(('Final Temp'!$D$17-'Final Temp'!$D$13)*(1-EXP(-B559/'Final Temp'!$D$9)))</f>
        <v>133.85787860849982</v>
      </c>
      <c r="D559" s="65">
        <f>IF(C559&gt;'Final Temp'!$I$13,D558+A$2,0)</f>
        <v>849.59999999999377</v>
      </c>
      <c r="E559" s="66">
        <f>IF(D559&gt;0,'Final Temp'!$I$13+(('Final Temp'!I$17-'Final Temp'!$I$13)*(1-EXP(-D559/'Final Temp'!I$9))),C559)</f>
        <v>139.82193608678006</v>
      </c>
      <c r="F559" s="66">
        <f>IF(D559=0,E559,'Final Temp'!$I$13)</f>
        <v>75</v>
      </c>
      <c r="G559" s="66">
        <f t="shared" si="38"/>
        <v>139.82193608678006</v>
      </c>
      <c r="H559" s="66">
        <f>'Final Temp'!D$13+(('Final Temp'!I$17-'Final Temp'!D$13)*(1-EXP(-B559/'Final Temp'!I$9)))</f>
        <v>139.90650336325834</v>
      </c>
      <c r="I559" s="66">
        <f>IF('Final Temp'!$D$17&gt;='Final Temp'!$I$13,Calcs!H559,"")</f>
        <v>139.90650336325834</v>
      </c>
      <c r="L559" s="65">
        <f t="shared" si="35"/>
        <v>558</v>
      </c>
      <c r="M559" s="66">
        <f>'Final Temp'!$D$13+(('Final Temp'!$D$17-'Final Temp'!$D$13)*(1-EXP(-L559/'Final Temp'!$D$9)))</f>
        <v>118.77520261732569</v>
      </c>
      <c r="N559" s="65">
        <f>IF(M559&gt;'Final Temp'!$I$13,N558+K$2,0)</f>
        <v>403</v>
      </c>
      <c r="O559" s="66">
        <f>IF(N559&gt;0,'Final Temp'!$I$13+(('Final Temp'!$I$17-'Final Temp'!$I$13)*(1-EXP(-N559/'Final Temp'!$I$9))),M559)</f>
        <v>136.04185231791564</v>
      </c>
      <c r="P559" s="66">
        <f>IF(N559=0,O559,'Final Temp'!$I$13)</f>
        <v>75</v>
      </c>
      <c r="Q559" s="66">
        <f t="shared" si="36"/>
        <v>136.04185231791564</v>
      </c>
      <c r="R559" s="66">
        <f>'Final Temp'!$D$13+(('Final Temp'!$I$17-'Final Temp'!$D$13)*(1-EXP(-L559/'Final Temp'!$I$9)))</f>
        <v>137.92456621263003</v>
      </c>
      <c r="S559" s="66">
        <f>IF('Final Temp'!$D$17&gt;='Final Temp'!$I$13,Calcs!R559,"")</f>
        <v>137.92456621263003</v>
      </c>
    </row>
    <row r="560" spans="2:19" x14ac:dyDescent="0.25">
      <c r="B560" s="65">
        <f t="shared" si="37"/>
        <v>1006.1999999999898</v>
      </c>
      <c r="C560" s="66">
        <f>'Final Temp'!$D$13+(('Final Temp'!$D$17-'Final Temp'!$D$13)*(1-EXP(-B560/'Final Temp'!$D$9)))</f>
        <v>133.88851256674099</v>
      </c>
      <c r="D560" s="65">
        <f>IF(C560&gt;'Final Temp'!$I$13,D559+A$2,0)</f>
        <v>851.39999999999372</v>
      </c>
      <c r="E560" s="66">
        <f>IF(D560&gt;0,'Final Temp'!$I$13+(('Final Temp'!I$17-'Final Temp'!$I$13)*(1-EXP(-D560/'Final Temp'!I$9))),C560)</f>
        <v>139.82414803223492</v>
      </c>
      <c r="F560" s="66">
        <f>IF(D560=0,E560,'Final Temp'!$I$13)</f>
        <v>75</v>
      </c>
      <c r="G560" s="66">
        <f t="shared" si="38"/>
        <v>139.82414803223492</v>
      </c>
      <c r="H560" s="66">
        <f>'Final Temp'!D$13+(('Final Temp'!I$17-'Final Temp'!D$13)*(1-EXP(-B560/'Final Temp'!I$9)))</f>
        <v>139.90766479713309</v>
      </c>
      <c r="I560" s="66">
        <f>IF('Final Temp'!$D$17&gt;='Final Temp'!$I$13,Calcs!H560,"")</f>
        <v>139.90766479713309</v>
      </c>
      <c r="L560" s="65">
        <f t="shared" si="35"/>
        <v>559</v>
      </c>
      <c r="M560" s="66">
        <f>'Final Temp'!$D$13+(('Final Temp'!$D$17-'Final Temp'!$D$13)*(1-EXP(-L560/'Final Temp'!$D$9)))</f>
        <v>118.83407857780831</v>
      </c>
      <c r="N560" s="65">
        <f>IF(M560&gt;'Final Temp'!$I$13,N559+K$2,0)</f>
        <v>404</v>
      </c>
      <c r="O560" s="66">
        <f>IF(N560&gt;0,'Final Temp'!$I$13+(('Final Temp'!$I$17-'Final Temp'!$I$13)*(1-EXP(-N560/'Final Temp'!$I$9))),M560)</f>
        <v>136.06924423369622</v>
      </c>
      <c r="P560" s="66">
        <f>IF(N560=0,O560,'Final Temp'!$I$13)</f>
        <v>75</v>
      </c>
      <c r="Q560" s="66">
        <f t="shared" si="36"/>
        <v>136.06924423369622</v>
      </c>
      <c r="R560" s="66">
        <f>'Final Temp'!$D$13+(('Final Temp'!$I$17-'Final Temp'!$D$13)*(1-EXP(-L560/'Final Temp'!$I$9)))</f>
        <v>137.93892901868929</v>
      </c>
      <c r="S560" s="66">
        <f>IF('Final Temp'!$D$17&gt;='Final Temp'!$I$13,Calcs!R560,"")</f>
        <v>137.93892901868929</v>
      </c>
    </row>
    <row r="561" spans="2:19" x14ac:dyDescent="0.25">
      <c r="B561" s="65">
        <f t="shared" si="37"/>
        <v>1007.9999999999898</v>
      </c>
      <c r="C561" s="66">
        <f>'Final Temp'!$D$13+(('Final Temp'!$D$17-'Final Temp'!$D$13)*(1-EXP(-B561/'Final Temp'!$D$9)))</f>
        <v>133.91899373747805</v>
      </c>
      <c r="D561" s="65">
        <f>IF(C561&gt;'Final Temp'!$I$13,D560+A$2,0)</f>
        <v>853.19999999999368</v>
      </c>
      <c r="E561" s="66">
        <f>IF(D561&gt;0,'Final Temp'!$I$13+(('Final Temp'!I$17-'Final Temp'!$I$13)*(1-EXP(-D561/'Final Temp'!I$9))),C561)</f>
        <v>139.82633250046203</v>
      </c>
      <c r="F561" s="66">
        <f>IF(D561=0,E561,'Final Temp'!$I$13)</f>
        <v>75</v>
      </c>
      <c r="G561" s="66">
        <f t="shared" si="38"/>
        <v>139.82633250046203</v>
      </c>
      <c r="H561" s="66">
        <f>'Final Temp'!D$13+(('Final Temp'!I$17-'Final Temp'!D$13)*(1-EXP(-B561/'Final Temp'!I$9)))</f>
        <v>139.90881180344454</v>
      </c>
      <c r="I561" s="66">
        <f>IF('Final Temp'!$D$17&gt;='Final Temp'!$I$13,Calcs!H561,"")</f>
        <v>139.90881180344454</v>
      </c>
      <c r="L561" s="65">
        <f t="shared" si="35"/>
        <v>560</v>
      </c>
      <c r="M561" s="66">
        <f>'Final Temp'!$D$13+(('Final Temp'!$D$17-'Final Temp'!$D$13)*(1-EXP(-L561/'Final Temp'!$D$9)))</f>
        <v>118.89279122089098</v>
      </c>
      <c r="N561" s="65">
        <f>IF(M561&gt;'Final Temp'!$I$13,N560+K$2,0)</f>
        <v>405</v>
      </c>
      <c r="O561" s="66">
        <f>IF(N561&gt;0,'Final Temp'!$I$13+(('Final Temp'!$I$17-'Final Temp'!$I$13)*(1-EXP(-N561/'Final Temp'!$I$9))),M561)</f>
        <v>136.09644658680497</v>
      </c>
      <c r="P561" s="66">
        <f>IF(N561=0,O561,'Final Temp'!$I$13)</f>
        <v>75</v>
      </c>
      <c r="Q561" s="66">
        <f t="shared" si="36"/>
        <v>136.09644658680497</v>
      </c>
      <c r="R561" s="66">
        <f>'Final Temp'!$D$13+(('Final Temp'!$I$17-'Final Temp'!$D$13)*(1-EXP(-L561/'Final Temp'!$I$9)))</f>
        <v>137.95319242856493</v>
      </c>
      <c r="S561" s="66">
        <f>IF('Final Temp'!$D$17&gt;='Final Temp'!$I$13,Calcs!R561,"")</f>
        <v>137.95319242856493</v>
      </c>
    </row>
    <row r="562" spans="2:19" x14ac:dyDescent="0.25">
      <c r="B562" s="65">
        <f t="shared" si="37"/>
        <v>1009.7999999999897</v>
      </c>
      <c r="C562" s="66">
        <f>'Final Temp'!$D$13+(('Final Temp'!$D$17-'Final Temp'!$D$13)*(1-EXP(-B562/'Final Temp'!$D$9)))</f>
        <v>133.9493228827418</v>
      </c>
      <c r="D562" s="65">
        <f>IF(C562&gt;'Final Temp'!$I$13,D561+A$2,0)</f>
        <v>854.99999999999363</v>
      </c>
      <c r="E562" s="66">
        <f>IF(D562&gt;0,'Final Temp'!$I$13+(('Final Temp'!I$17-'Final Temp'!$I$13)*(1-EXP(-D562/'Final Temp'!I$9))),C562)</f>
        <v>139.82848983278902</v>
      </c>
      <c r="F562" s="66">
        <f>IF(D562=0,E562,'Final Temp'!$I$13)</f>
        <v>75</v>
      </c>
      <c r="G562" s="66">
        <f t="shared" si="38"/>
        <v>139.82848983278902</v>
      </c>
      <c r="H562" s="66">
        <f>'Final Temp'!D$13+(('Final Temp'!I$17-'Final Temp'!D$13)*(1-EXP(-B562/'Final Temp'!I$9)))</f>
        <v>139.90994456141476</v>
      </c>
      <c r="I562" s="66">
        <f>IF('Final Temp'!$D$17&gt;='Final Temp'!$I$13,Calcs!H562,"")</f>
        <v>139.90994456141476</v>
      </c>
      <c r="L562" s="65">
        <f t="shared" si="35"/>
        <v>561</v>
      </c>
      <c r="M562" s="66">
        <f>'Final Temp'!$D$13+(('Final Temp'!$D$17-'Final Temp'!$D$13)*(1-EXP(-L562/'Final Temp'!$D$9)))</f>
        <v>118.95134099960366</v>
      </c>
      <c r="N562" s="65">
        <f>IF(M562&gt;'Final Temp'!$I$13,N561+K$2,0)</f>
        <v>406</v>
      </c>
      <c r="O562" s="66">
        <f>IF(N562&gt;0,'Final Temp'!$I$13+(('Final Temp'!$I$17-'Final Temp'!$I$13)*(1-EXP(-N562/'Final Temp'!$I$9))),M562)</f>
        <v>136.12346068908903</v>
      </c>
      <c r="P562" s="66">
        <f>IF(N562=0,O562,'Final Temp'!$I$13)</f>
        <v>75</v>
      </c>
      <c r="Q562" s="66">
        <f t="shared" si="36"/>
        <v>136.12346068908903</v>
      </c>
      <c r="R562" s="66">
        <f>'Final Temp'!$D$13+(('Final Temp'!$I$17-'Final Temp'!$D$13)*(1-EXP(-L562/'Final Temp'!$I$9)))</f>
        <v>137.96735713011702</v>
      </c>
      <c r="S562" s="66">
        <f>IF('Final Temp'!$D$17&gt;='Final Temp'!$I$13,Calcs!R562,"")</f>
        <v>137.96735713011702</v>
      </c>
    </row>
    <row r="563" spans="2:19" x14ac:dyDescent="0.25">
      <c r="B563" s="65">
        <f t="shared" si="37"/>
        <v>1011.5999999999897</v>
      </c>
      <c r="C563" s="66">
        <f>'Final Temp'!$D$13+(('Final Temp'!$D$17-'Final Temp'!$D$13)*(1-EXP(-B563/'Final Temp'!$D$9)))</f>
        <v>133.97950076076245</v>
      </c>
      <c r="D563" s="65">
        <f>IF(C563&gt;'Final Temp'!$I$13,D562+A$2,0)</f>
        <v>856.79999999999359</v>
      </c>
      <c r="E563" s="66">
        <f>IF(D563&gt;0,'Final Temp'!$I$13+(('Final Temp'!I$17-'Final Temp'!$I$13)*(1-EXP(-D563/'Final Temp'!I$9))),C563)</f>
        <v>139.83062036630344</v>
      </c>
      <c r="F563" s="66">
        <f>IF(D563=0,E563,'Final Temp'!$I$13)</f>
        <v>75</v>
      </c>
      <c r="G563" s="66">
        <f t="shared" si="38"/>
        <v>139.83062036630344</v>
      </c>
      <c r="H563" s="66">
        <f>'Final Temp'!D$13+(('Final Temp'!I$17-'Final Temp'!D$13)*(1-EXP(-B563/'Final Temp'!I$9)))</f>
        <v>139.91106324803948</v>
      </c>
      <c r="I563" s="66">
        <f>IF('Final Temp'!$D$17&gt;='Final Temp'!$I$13,Calcs!H563,"")</f>
        <v>139.91106324803948</v>
      </c>
      <c r="L563" s="65">
        <f t="shared" si="35"/>
        <v>562</v>
      </c>
      <c r="M563" s="66">
        <f>'Final Temp'!$D$13+(('Final Temp'!$D$17-'Final Temp'!$D$13)*(1-EXP(-L563/'Final Temp'!$D$9)))</f>
        <v>119.00972836571962</v>
      </c>
      <c r="N563" s="65">
        <f>IF(M563&gt;'Final Temp'!$I$13,N562+K$2,0)</f>
        <v>407</v>
      </c>
      <c r="O563" s="66">
        <f>IF(N563&gt;0,'Final Temp'!$I$13+(('Final Temp'!$I$17-'Final Temp'!$I$13)*(1-EXP(-N563/'Final Temp'!$I$9))),M563)</f>
        <v>136.15028784331707</v>
      </c>
      <c r="P563" s="66">
        <f>IF(N563=0,O563,'Final Temp'!$I$13)</f>
        <v>75</v>
      </c>
      <c r="Q563" s="66">
        <f t="shared" si="36"/>
        <v>136.15028784331707</v>
      </c>
      <c r="R563" s="66">
        <f>'Final Temp'!$D$13+(('Final Temp'!$I$17-'Final Temp'!$D$13)*(1-EXP(-L563/'Final Temp'!$I$9)))</f>
        <v>137.98142380644543</v>
      </c>
      <c r="S563" s="66">
        <f>IF('Final Temp'!$D$17&gt;='Final Temp'!$I$13,Calcs!R563,"")</f>
        <v>137.98142380644543</v>
      </c>
    </row>
    <row r="564" spans="2:19" x14ac:dyDescent="0.25">
      <c r="B564" s="65">
        <f t="shared" si="37"/>
        <v>1013.3999999999896</v>
      </c>
      <c r="C564" s="66">
        <f>'Final Temp'!$D$13+(('Final Temp'!$D$17-'Final Temp'!$D$13)*(1-EXP(-B564/'Final Temp'!$D$9)))</f>
        <v>134.0095281259886</v>
      </c>
      <c r="D564" s="65">
        <f>IF(C564&gt;'Final Temp'!$I$13,D563+A$2,0)</f>
        <v>858.59999999999354</v>
      </c>
      <c r="E564" s="66">
        <f>IF(D564&gt;0,'Final Temp'!$I$13+(('Final Temp'!I$17-'Final Temp'!$I$13)*(1-EXP(-D564/'Final Temp'!I$9))),C564)</f>
        <v>139.8327244339055</v>
      </c>
      <c r="F564" s="66">
        <f>IF(D564=0,E564,'Final Temp'!$I$13)</f>
        <v>75</v>
      </c>
      <c r="G564" s="66">
        <f t="shared" si="38"/>
        <v>139.8327244339055</v>
      </c>
      <c r="H564" s="66">
        <f>'Final Temp'!D$13+(('Final Temp'!I$17-'Final Temp'!D$13)*(1-EXP(-B564/'Final Temp'!I$9)))</f>
        <v>139.91216803811574</v>
      </c>
      <c r="I564" s="66">
        <f>IF('Final Temp'!$D$17&gt;='Final Temp'!$I$13,Calcs!H564,"")</f>
        <v>139.91216803811574</v>
      </c>
      <c r="L564" s="65">
        <f t="shared" si="35"/>
        <v>563</v>
      </c>
      <c r="M564" s="66">
        <f>'Final Temp'!$D$13+(('Final Temp'!$D$17-'Final Temp'!$D$13)*(1-EXP(-L564/'Final Temp'!$D$9)))</f>
        <v>119.06795376975894</v>
      </c>
      <c r="N564" s="65">
        <f>IF(M564&gt;'Final Temp'!$I$13,N563+K$2,0)</f>
        <v>408</v>
      </c>
      <c r="O564" s="66">
        <f>IF(N564&gt;0,'Final Temp'!$I$13+(('Final Temp'!$I$17-'Final Temp'!$I$13)*(1-EXP(-N564/'Final Temp'!$I$9))),M564)</f>
        <v>136.17692934324205</v>
      </c>
      <c r="P564" s="66">
        <f>IF(N564=0,O564,'Final Temp'!$I$13)</f>
        <v>75</v>
      </c>
      <c r="Q564" s="66">
        <f t="shared" si="36"/>
        <v>136.17692934324205</v>
      </c>
      <c r="R564" s="66">
        <f>'Final Temp'!$D$13+(('Final Temp'!$I$17-'Final Temp'!$D$13)*(1-EXP(-L564/'Final Temp'!$I$9)))</f>
        <v>137.99539313592265</v>
      </c>
      <c r="S564" s="66">
        <f>IF('Final Temp'!$D$17&gt;='Final Temp'!$I$13,Calcs!R564,"")</f>
        <v>137.99539313592265</v>
      </c>
    </row>
    <row r="565" spans="2:19" x14ac:dyDescent="0.25">
      <c r="B565" s="65">
        <f t="shared" si="37"/>
        <v>1015.1999999999896</v>
      </c>
      <c r="C565" s="66">
        <f>'Final Temp'!$D$13+(('Final Temp'!$D$17-'Final Temp'!$D$13)*(1-EXP(-B565/'Final Temp'!$D$9)))</f>
        <v>134.03940572910591</v>
      </c>
      <c r="D565" s="65">
        <f>IF(C565&gt;'Final Temp'!$I$13,D564+A$2,0)</f>
        <v>860.3999999999935</v>
      </c>
      <c r="E565" s="66">
        <f>IF(D565&gt;0,'Final Temp'!$I$13+(('Final Temp'!I$17-'Final Temp'!$I$13)*(1-EXP(-D565/'Final Temp'!I$9))),C565)</f>
        <v>139.83480236436003</v>
      </c>
      <c r="F565" s="66">
        <f>IF(D565=0,E565,'Final Temp'!$I$13)</f>
        <v>75</v>
      </c>
      <c r="G565" s="66">
        <f t="shared" si="38"/>
        <v>139.83480236436003</v>
      </c>
      <c r="H565" s="66">
        <f>'Final Temp'!D$13+(('Final Temp'!I$17-'Final Temp'!D$13)*(1-EXP(-B565/'Final Temp'!I$9)))</f>
        <v>139.91325910426929</v>
      </c>
      <c r="I565" s="66">
        <f>IF('Final Temp'!$D$17&gt;='Final Temp'!$I$13,Calcs!H565,"")</f>
        <v>139.91325910426929</v>
      </c>
      <c r="L565" s="65">
        <f t="shared" si="35"/>
        <v>564</v>
      </c>
      <c r="M565" s="66">
        <f>'Final Temp'!$D$13+(('Final Temp'!$D$17-'Final Temp'!$D$13)*(1-EXP(-L565/'Final Temp'!$D$9)))</f>
        <v>119.12601766099203</v>
      </c>
      <c r="N565" s="65">
        <f>IF(M565&gt;'Final Temp'!$I$13,N564+K$2,0)</f>
        <v>409</v>
      </c>
      <c r="O565" s="66">
        <f>IF(N565&gt;0,'Final Temp'!$I$13+(('Final Temp'!$I$17-'Final Temp'!$I$13)*(1-EXP(-N565/'Final Temp'!$I$9))),M565)</f>
        <v>136.20338647366373</v>
      </c>
      <c r="P565" s="66">
        <f>IF(N565=0,O565,'Final Temp'!$I$13)</f>
        <v>75</v>
      </c>
      <c r="Q565" s="66">
        <f t="shared" si="36"/>
        <v>136.20338647366373</v>
      </c>
      <c r="R565" s="66">
        <f>'Final Temp'!$D$13+(('Final Temp'!$I$17-'Final Temp'!$D$13)*(1-EXP(-L565/'Final Temp'!$I$9)))</f>
        <v>138.00926579222664</v>
      </c>
      <c r="S565" s="66">
        <f>IF('Final Temp'!$D$17&gt;='Final Temp'!$I$13,Calcs!R565,"")</f>
        <v>138.00926579222664</v>
      </c>
    </row>
    <row r="566" spans="2:19" x14ac:dyDescent="0.25">
      <c r="B566" s="65">
        <f t="shared" si="37"/>
        <v>1016.9999999999895</v>
      </c>
      <c r="C566" s="66">
        <f>'Final Temp'!$D$13+(('Final Temp'!$D$17-'Final Temp'!$D$13)*(1-EXP(-B566/'Final Temp'!$D$9)))</f>
        <v>134.06913431705595</v>
      </c>
      <c r="D566" s="65">
        <f>IF(C566&gt;'Final Temp'!$I$13,D565+A$2,0)</f>
        <v>862.19999999999345</v>
      </c>
      <c r="E566" s="66">
        <f>IF(D566&gt;0,'Final Temp'!$I$13+(('Final Temp'!I$17-'Final Temp'!$I$13)*(1-EXP(-D566/'Final Temp'!I$9))),C566)</f>
        <v>139.83685448234786</v>
      </c>
      <c r="F566" s="66">
        <f>IF(D566=0,E566,'Final Temp'!$I$13)</f>
        <v>75</v>
      </c>
      <c r="G566" s="66">
        <f t="shared" si="38"/>
        <v>139.83685448234786</v>
      </c>
      <c r="H566" s="66">
        <f>'Final Temp'!D$13+(('Final Temp'!I$17-'Final Temp'!D$13)*(1-EXP(-B566/'Final Temp'!I$9)))</f>
        <v>139.91433661698142</v>
      </c>
      <c r="I566" s="66">
        <f>IF('Final Temp'!$D$17&gt;='Final Temp'!$I$13,Calcs!H566,"")</f>
        <v>139.91433661698142</v>
      </c>
      <c r="L566" s="65">
        <f t="shared" si="35"/>
        <v>565</v>
      </c>
      <c r="M566" s="66">
        <f>'Final Temp'!$D$13+(('Final Temp'!$D$17-'Final Temp'!$D$13)*(1-EXP(-L566/'Final Temp'!$D$9)))</f>
        <v>119.18392048744302</v>
      </c>
      <c r="N566" s="65">
        <f>IF(M566&gt;'Final Temp'!$I$13,N565+K$2,0)</f>
        <v>410</v>
      </c>
      <c r="O566" s="66">
        <f>IF(N566&gt;0,'Final Temp'!$I$13+(('Final Temp'!$I$17-'Final Temp'!$I$13)*(1-EXP(-N566/'Final Temp'!$I$9))),M566)</f>
        <v>136.22966051049048</v>
      </c>
      <c r="P566" s="66">
        <f>IF(N566=0,O566,'Final Temp'!$I$13)</f>
        <v>75</v>
      </c>
      <c r="Q566" s="66">
        <f t="shared" si="36"/>
        <v>136.22966051049048</v>
      </c>
      <c r="R566" s="66">
        <f>'Final Temp'!$D$13+(('Final Temp'!$I$17-'Final Temp'!$D$13)*(1-EXP(-L566/'Final Temp'!$I$9)))</f>
        <v>138.0230424443732</v>
      </c>
      <c r="S566" s="66">
        <f>IF('Final Temp'!$D$17&gt;='Final Temp'!$I$13,Calcs!R566,"")</f>
        <v>138.0230424443732</v>
      </c>
    </row>
    <row r="567" spans="2:19" x14ac:dyDescent="0.25">
      <c r="B567" s="65">
        <f t="shared" si="37"/>
        <v>1018.7999999999895</v>
      </c>
      <c r="C567" s="66">
        <f>'Final Temp'!$D$13+(('Final Temp'!$D$17-'Final Temp'!$D$13)*(1-EXP(-B567/'Final Temp'!$D$9)))</f>
        <v>134.09871463305507</v>
      </c>
      <c r="D567" s="65">
        <f>IF(C567&gt;'Final Temp'!$I$13,D566+A$2,0)</f>
        <v>863.99999999999341</v>
      </c>
      <c r="E567" s="66">
        <f>IF(D567&gt;0,'Final Temp'!$I$13+(('Final Temp'!I$17-'Final Temp'!$I$13)*(1-EXP(-D567/'Final Temp'!I$9))),C567)</f>
        <v>139.83888110851666</v>
      </c>
      <c r="F567" s="66">
        <f>IF(D567=0,E567,'Final Temp'!$I$13)</f>
        <v>75</v>
      </c>
      <c r="G567" s="66">
        <f t="shared" si="38"/>
        <v>139.83888110851666</v>
      </c>
      <c r="H567" s="66">
        <f>'Final Temp'!D$13+(('Final Temp'!I$17-'Final Temp'!D$13)*(1-EXP(-B567/'Final Temp'!I$9)))</f>
        <v>139.91540074461562</v>
      </c>
      <c r="I567" s="66">
        <f>IF('Final Temp'!$D$17&gt;='Final Temp'!$I$13,Calcs!H567,"")</f>
        <v>139.91540074461562</v>
      </c>
      <c r="L567" s="65">
        <f t="shared" si="35"/>
        <v>566</v>
      </c>
      <c r="M567" s="66">
        <f>'Final Temp'!$D$13+(('Final Temp'!$D$17-'Final Temp'!$D$13)*(1-EXP(-L567/'Final Temp'!$D$9)))</f>
        <v>119.24166269589324</v>
      </c>
      <c r="N567" s="65">
        <f>IF(M567&gt;'Final Temp'!$I$13,N566+K$2,0)</f>
        <v>411</v>
      </c>
      <c r="O567" s="66">
        <f>IF(N567&gt;0,'Final Temp'!$I$13+(('Final Temp'!$I$17-'Final Temp'!$I$13)*(1-EXP(-N567/'Final Temp'!$I$9))),M567)</f>
        <v>136.25575272080096</v>
      </c>
      <c r="P567" s="66">
        <f>IF(N567=0,O567,'Final Temp'!$I$13)</f>
        <v>75</v>
      </c>
      <c r="Q567" s="66">
        <f t="shared" si="36"/>
        <v>136.25575272080096</v>
      </c>
      <c r="R567" s="66">
        <f>'Final Temp'!$D$13+(('Final Temp'!$I$17-'Final Temp'!$D$13)*(1-EXP(-L567/'Final Temp'!$I$9)))</f>
        <v>138.03672375674836</v>
      </c>
      <c r="S567" s="66">
        <f>IF('Final Temp'!$D$17&gt;='Final Temp'!$I$13,Calcs!R567,"")</f>
        <v>138.03672375674836</v>
      </c>
    </row>
    <row r="568" spans="2:19" x14ac:dyDescent="0.25">
      <c r="B568" s="65">
        <f t="shared" si="37"/>
        <v>1020.5999999999894</v>
      </c>
      <c r="C568" s="66">
        <f>'Final Temp'!$D$13+(('Final Temp'!$D$17-'Final Temp'!$D$13)*(1-EXP(-B568/'Final Temp'!$D$9)))</f>
        <v>134.12814741661259</v>
      </c>
      <c r="D568" s="65">
        <f>IF(C568&gt;'Final Temp'!$I$13,D567+A$2,0)</f>
        <v>865.79999999999336</v>
      </c>
      <c r="E568" s="66">
        <f>IF(D568&gt;0,'Final Temp'!$I$13+(('Final Temp'!I$17-'Final Temp'!$I$13)*(1-EXP(-D568/'Final Temp'!I$9))),C568)</f>
        <v>139.84088255953088</v>
      </c>
      <c r="F568" s="66">
        <f>IF(D568=0,E568,'Final Temp'!$I$13)</f>
        <v>75</v>
      </c>
      <c r="G568" s="66">
        <f t="shared" si="38"/>
        <v>139.84088255953088</v>
      </c>
      <c r="H568" s="66">
        <f>'Final Temp'!D$13+(('Final Temp'!I$17-'Final Temp'!D$13)*(1-EXP(-B568/'Final Temp'!I$9)))</f>
        <v>139.91645165344408</v>
      </c>
      <c r="I568" s="66">
        <f>IF('Final Temp'!$D$17&gt;='Final Temp'!$I$13,Calcs!H568,"")</f>
        <v>139.91645165344408</v>
      </c>
      <c r="L568" s="65">
        <f t="shared" si="35"/>
        <v>567</v>
      </c>
      <c r="M568" s="66">
        <f>'Final Temp'!$D$13+(('Final Temp'!$D$17-'Final Temp'!$D$13)*(1-EXP(-L568/'Final Temp'!$D$9)))</f>
        <v>119.29924473188473</v>
      </c>
      <c r="N568" s="65">
        <f>IF(M568&gt;'Final Temp'!$I$13,N567+K$2,0)</f>
        <v>412</v>
      </c>
      <c r="O568" s="66">
        <f>IF(N568&gt;0,'Final Temp'!$I$13+(('Final Temp'!$I$17-'Final Temp'!$I$13)*(1-EXP(-N568/'Final Temp'!$I$9))),M568)</f>
        <v>136.28166436290508</v>
      </c>
      <c r="P568" s="66">
        <f>IF(N568=0,O568,'Final Temp'!$I$13)</f>
        <v>75</v>
      </c>
      <c r="Q568" s="66">
        <f t="shared" si="36"/>
        <v>136.28166436290508</v>
      </c>
      <c r="R568" s="66">
        <f>'Final Temp'!$D$13+(('Final Temp'!$I$17-'Final Temp'!$D$13)*(1-EXP(-L568/'Final Temp'!$I$9)))</f>
        <v>138.05031038914021</v>
      </c>
      <c r="S568" s="66">
        <f>IF('Final Temp'!$D$17&gt;='Final Temp'!$I$13,Calcs!R568,"")</f>
        <v>138.05031038914021</v>
      </c>
    </row>
    <row r="569" spans="2:19" x14ac:dyDescent="0.25">
      <c r="B569" s="65">
        <f t="shared" si="37"/>
        <v>1022.3999999999894</v>
      </c>
      <c r="C569" s="66">
        <f>'Final Temp'!$D$13+(('Final Temp'!$D$17-'Final Temp'!$D$13)*(1-EXP(-B569/'Final Temp'!$D$9)))</f>
        <v>134.15743340354976</v>
      </c>
      <c r="D569" s="65">
        <f>IF(C569&gt;'Final Temp'!$I$13,D568+A$2,0)</f>
        <v>867.59999999999332</v>
      </c>
      <c r="E569" s="66">
        <f>IF(D569&gt;0,'Final Temp'!$I$13+(('Final Temp'!I$17-'Final Temp'!$I$13)*(1-EXP(-D569/'Final Temp'!I$9))),C569)</f>
        <v>139.84285914812131</v>
      </c>
      <c r="F569" s="66">
        <f>IF(D569=0,E569,'Final Temp'!$I$13)</f>
        <v>75</v>
      </c>
      <c r="G569" s="66">
        <f t="shared" si="38"/>
        <v>139.84285914812131</v>
      </c>
      <c r="H569" s="66">
        <f>'Final Temp'!D$13+(('Final Temp'!I$17-'Final Temp'!D$13)*(1-EXP(-B569/'Final Temp'!I$9)))</f>
        <v>139.91748950767339</v>
      </c>
      <c r="I569" s="66">
        <f>IF('Final Temp'!$D$17&gt;='Final Temp'!$I$13,Calcs!H569,"")</f>
        <v>139.91748950767339</v>
      </c>
      <c r="L569" s="65">
        <f t="shared" si="35"/>
        <v>568</v>
      </c>
      <c r="M569" s="66">
        <f>'Final Temp'!$D$13+(('Final Temp'!$D$17-'Final Temp'!$D$13)*(1-EXP(-L569/'Final Temp'!$D$9)))</f>
        <v>119.35666703972362</v>
      </c>
      <c r="N569" s="65">
        <f>IF(M569&gt;'Final Temp'!$I$13,N568+K$2,0)</f>
        <v>413</v>
      </c>
      <c r="O569" s="66">
        <f>IF(N569&gt;0,'Final Temp'!$I$13+(('Final Temp'!$I$17-'Final Temp'!$I$13)*(1-EXP(-N569/'Final Temp'!$I$9))),M569)</f>
        <v>136.30739668640484</v>
      </c>
      <c r="P569" s="66">
        <f>IF(N569=0,O569,'Final Temp'!$I$13)</f>
        <v>75</v>
      </c>
      <c r="Q569" s="66">
        <f t="shared" si="36"/>
        <v>136.30739668640484</v>
      </c>
      <c r="R569" s="66">
        <f>'Final Temp'!$D$13+(('Final Temp'!$I$17-'Final Temp'!$D$13)*(1-EXP(-L569/'Final Temp'!$I$9)))</f>
        <v>138.06380299677096</v>
      </c>
      <c r="S569" s="66">
        <f>IF('Final Temp'!$D$17&gt;='Final Temp'!$I$13,Calcs!R569,"")</f>
        <v>138.06380299677096</v>
      </c>
    </row>
    <row r="570" spans="2:19" x14ac:dyDescent="0.25">
      <c r="B570" s="65">
        <f t="shared" si="37"/>
        <v>1024.1999999999894</v>
      </c>
      <c r="C570" s="66">
        <f>'Final Temp'!$D$13+(('Final Temp'!$D$17-'Final Temp'!$D$13)*(1-EXP(-B570/'Final Temp'!$D$9)))</f>
        <v>134.18657332601768</v>
      </c>
      <c r="D570" s="65">
        <f>IF(C570&gt;'Final Temp'!$I$13,D569+A$2,0)</f>
        <v>869.39999999999327</v>
      </c>
      <c r="E570" s="66">
        <f>IF(D570&gt;0,'Final Temp'!$I$13+(('Final Temp'!I$17-'Final Temp'!$I$13)*(1-EXP(-D570/'Final Temp'!I$9))),C570)</f>
        <v>139.84481118313391</v>
      </c>
      <c r="F570" s="66">
        <f>IF(D570=0,E570,'Final Temp'!$I$13)</f>
        <v>75</v>
      </c>
      <c r="G570" s="66">
        <f t="shared" si="38"/>
        <v>139.84481118313391</v>
      </c>
      <c r="H570" s="66">
        <f>'Final Temp'!D$13+(('Final Temp'!I$17-'Final Temp'!D$13)*(1-EXP(-B570/'Final Temp'!I$9)))</f>
        <v>139.91851446947044</v>
      </c>
      <c r="I570" s="66">
        <f>IF('Final Temp'!$D$17&gt;='Final Temp'!$I$13,Calcs!H570,"")</f>
        <v>139.91851446947044</v>
      </c>
      <c r="L570" s="65">
        <f t="shared" si="35"/>
        <v>569</v>
      </c>
      <c r="M570" s="66">
        <f>'Final Temp'!$D$13+(('Final Temp'!$D$17-'Final Temp'!$D$13)*(1-EXP(-L570/'Final Temp'!$D$9)))</f>
        <v>119.41393006248353</v>
      </c>
      <c r="N570" s="65">
        <f>IF(M570&gt;'Final Temp'!$I$13,N569+K$2,0)</f>
        <v>414</v>
      </c>
      <c r="O570" s="66">
        <f>IF(N570&gt;0,'Final Temp'!$I$13+(('Final Temp'!$I$17-'Final Temp'!$I$13)*(1-EXP(-N570/'Final Temp'!$I$9))),M570)</f>
        <v>136.33295093225448</v>
      </c>
      <c r="P570" s="66">
        <f>IF(N570=0,O570,'Final Temp'!$I$13)</f>
        <v>75</v>
      </c>
      <c r="Q570" s="66">
        <f t="shared" si="36"/>
        <v>136.33295093225448</v>
      </c>
      <c r="R570" s="66">
        <f>'Final Temp'!$D$13+(('Final Temp'!$I$17-'Final Temp'!$D$13)*(1-EXP(-L570/'Final Temp'!$I$9)))</f>
        <v>138.0772022303284</v>
      </c>
      <c r="S570" s="66">
        <f>IF('Final Temp'!$D$17&gt;='Final Temp'!$I$13,Calcs!R570,"")</f>
        <v>138.0772022303284</v>
      </c>
    </row>
    <row r="571" spans="2:19" x14ac:dyDescent="0.25">
      <c r="B571" s="65">
        <f t="shared" si="37"/>
        <v>1025.9999999999893</v>
      </c>
      <c r="C571" s="66">
        <f>'Final Temp'!$D$13+(('Final Temp'!$D$17-'Final Temp'!$D$13)*(1-EXP(-B571/'Final Temp'!$D$9)))</f>
        <v>134.21556791251598</v>
      </c>
      <c r="D571" s="65">
        <f>IF(C571&gt;'Final Temp'!$I$13,D570+A$2,0)</f>
        <v>871.19999999999322</v>
      </c>
      <c r="E571" s="66">
        <f>IF(D571&gt;0,'Final Temp'!$I$13+(('Final Temp'!I$17-'Final Temp'!$I$13)*(1-EXP(-D571/'Final Temp'!I$9))),C571)</f>
        <v>139.84673896957813</v>
      </c>
      <c r="F571" s="66">
        <f>IF(D571=0,E571,'Final Temp'!$I$13)</f>
        <v>75</v>
      </c>
      <c r="G571" s="66">
        <f t="shared" si="38"/>
        <v>139.84673896957813</v>
      </c>
      <c r="H571" s="66">
        <f>'Final Temp'!D$13+(('Final Temp'!I$17-'Final Temp'!D$13)*(1-EXP(-B571/'Final Temp'!I$9)))</f>
        <v>139.91952669898754</v>
      </c>
      <c r="I571" s="66">
        <f>IF('Final Temp'!$D$17&gt;='Final Temp'!$I$13,Calcs!H571,"")</f>
        <v>139.91952669898754</v>
      </c>
      <c r="L571" s="68">
        <f t="shared" si="35"/>
        <v>570</v>
      </c>
      <c r="M571" s="69">
        <f>'Final Temp'!$D$13+(('Final Temp'!$D$17-'Final Temp'!$D$13)*(1-EXP(-L571/'Final Temp'!$D$9)))</f>
        <v>119.47103424200907</v>
      </c>
      <c r="N571" s="68">
        <f>IF(M571&gt;'Final Temp'!$I$13,N570+K$2,0)</f>
        <v>415</v>
      </c>
      <c r="O571" s="69">
        <f>IF(N571&gt;0,'Final Temp'!$I$13+(('Final Temp'!$I$17-'Final Temp'!$I$13)*(1-EXP(-N571/'Final Temp'!$I$9))),M571)</f>
        <v>136.35832833282029</v>
      </c>
      <c r="P571" s="69">
        <f>IF(N571=0,O571,'Final Temp'!$I$13)</f>
        <v>75</v>
      </c>
      <c r="Q571" s="69">
        <f t="shared" si="36"/>
        <v>136.35832833282029</v>
      </c>
      <c r="R571" s="69">
        <f>'Final Temp'!$D$13+(('Final Temp'!$I$17-'Final Temp'!$D$13)*(1-EXP(-L571/'Final Temp'!$I$9)))</f>
        <v>138.09050873599728</v>
      </c>
      <c r="S571" s="66">
        <f>IF('Final Temp'!$D$17&gt;='Final Temp'!$I$13,Calcs!R571,"")</f>
        <v>138.09050873599728</v>
      </c>
    </row>
    <row r="572" spans="2:19" x14ac:dyDescent="0.25">
      <c r="B572" s="65">
        <f t="shared" si="37"/>
        <v>1027.7999999999893</v>
      </c>
      <c r="C572" s="66">
        <f>'Final Temp'!$D$13+(('Final Temp'!$D$17-'Final Temp'!$D$13)*(1-EXP(-B572/'Final Temp'!$D$9)))</f>
        <v>134.24441788791083</v>
      </c>
      <c r="D572" s="65">
        <f>IF(C572&gt;'Final Temp'!$I$13,D571+A$2,0)</f>
        <v>872.99999999999318</v>
      </c>
      <c r="E572" s="66">
        <f>IF(D572&gt;0,'Final Temp'!$I$13+(('Final Temp'!I$17-'Final Temp'!$I$13)*(1-EXP(-D572/'Final Temp'!I$9))),C572)</f>
        <v>139.84864280867453</v>
      </c>
      <c r="F572" s="66">
        <f>IF(D572=0,E572,'Final Temp'!$I$13)</f>
        <v>75</v>
      </c>
      <c r="G572" s="66">
        <f t="shared" si="38"/>
        <v>139.84864280867453</v>
      </c>
      <c r="H572" s="66">
        <f>'Final Temp'!D$13+(('Final Temp'!I$17-'Final Temp'!D$13)*(1-EXP(-B572/'Final Temp'!I$9)))</f>
        <v>139.92052635438762</v>
      </c>
      <c r="I572" s="66">
        <f>IF('Final Temp'!$D$17&gt;='Final Temp'!$I$13,Calcs!H572,"")</f>
        <v>139.92052635438762</v>
      </c>
      <c r="L572" s="65">
        <f t="shared" si="35"/>
        <v>571</v>
      </c>
      <c r="M572" s="66">
        <f>'Final Temp'!$D$13+(('Final Temp'!$D$17-'Final Temp'!$D$13)*(1-EXP(-L572/'Final Temp'!$D$9)))</f>
        <v>119.52798001891919</v>
      </c>
      <c r="N572" s="65">
        <f>IF(M572&gt;'Final Temp'!$I$13,N571+K$2,0)</f>
        <v>416</v>
      </c>
      <c r="O572" s="66">
        <f>IF(N572&gt;0,'Final Temp'!$I$13+(('Final Temp'!$I$17-'Final Temp'!$I$13)*(1-EXP(-N572/'Final Temp'!$I$9))),M572)</f>
        <v>136.38353011194022</v>
      </c>
      <c r="P572" s="66">
        <f>IF(N572=0,O572,'Final Temp'!$I$13)</f>
        <v>75</v>
      </c>
      <c r="Q572" s="66">
        <f t="shared" si="36"/>
        <v>136.38353011194022</v>
      </c>
      <c r="R572" s="66">
        <f>'Final Temp'!$D$13+(('Final Temp'!$I$17-'Final Temp'!$D$13)*(1-EXP(-L572/'Final Temp'!$I$9)))</f>
        <v>138.10372315549051</v>
      </c>
      <c r="S572" s="66">
        <f>IF('Final Temp'!$D$17&gt;='Final Temp'!$I$13,Calcs!R572,"")</f>
        <v>138.10372315549051</v>
      </c>
    </row>
    <row r="573" spans="2:19" x14ac:dyDescent="0.25">
      <c r="B573" s="65">
        <f t="shared" si="37"/>
        <v>1029.5999999999892</v>
      </c>
      <c r="C573" s="66">
        <f>'Final Temp'!$D$13+(('Final Temp'!$D$17-'Final Temp'!$D$13)*(1-EXP(-B573/'Final Temp'!$D$9)))</f>
        <v>134.2731239734531</v>
      </c>
      <c r="D573" s="65">
        <f>IF(C573&gt;'Final Temp'!$I$13,D572+A$2,0)</f>
        <v>874.79999999999313</v>
      </c>
      <c r="E573" s="66">
        <f>IF(D573&gt;0,'Final Temp'!$I$13+(('Final Temp'!I$17-'Final Temp'!$I$13)*(1-EXP(-D573/'Final Temp'!I$9))),C573)</f>
        <v>139.85052299790186</v>
      </c>
      <c r="F573" s="66">
        <f>IF(D573=0,E573,'Final Temp'!$I$13)</f>
        <v>75</v>
      </c>
      <c r="G573" s="66">
        <f t="shared" si="38"/>
        <v>139.85052299790186</v>
      </c>
      <c r="H573" s="66">
        <f>'Final Temp'!D$13+(('Final Temp'!I$17-'Final Temp'!D$13)*(1-EXP(-B573/'Final Temp'!I$9)))</f>
        <v>139.92151359186892</v>
      </c>
      <c r="I573" s="66">
        <f>IF('Final Temp'!$D$17&gt;='Final Temp'!$I$13,Calcs!H573,"")</f>
        <v>139.92151359186892</v>
      </c>
      <c r="L573" s="65">
        <f t="shared" si="35"/>
        <v>572</v>
      </c>
      <c r="M573" s="66">
        <f>'Final Temp'!$D$13+(('Final Temp'!$D$17-'Final Temp'!$D$13)*(1-EXP(-L573/'Final Temp'!$D$9)))</f>
        <v>119.58476783261061</v>
      </c>
      <c r="N573" s="65">
        <f>IF(M573&gt;'Final Temp'!$I$13,N572+K$2,0)</f>
        <v>417</v>
      </c>
      <c r="O573" s="66">
        <f>IF(N573&gt;0,'Final Temp'!$I$13+(('Final Temp'!$I$17-'Final Temp'!$I$13)*(1-EXP(-N573/'Final Temp'!$I$9))),M573)</f>
        <v>136.40855748498268</v>
      </c>
      <c r="P573" s="66">
        <f>IF(N573=0,O573,'Final Temp'!$I$13)</f>
        <v>75</v>
      </c>
      <c r="Q573" s="66">
        <f t="shared" si="36"/>
        <v>136.40855748498268</v>
      </c>
      <c r="R573" s="66">
        <f>'Final Temp'!$D$13+(('Final Temp'!$I$17-'Final Temp'!$D$13)*(1-EXP(-L573/'Final Temp'!$I$9)))</f>
        <v>138.11684612608019</v>
      </c>
      <c r="S573" s="66">
        <f>IF('Final Temp'!$D$17&gt;='Final Temp'!$I$13,Calcs!R573,"")</f>
        <v>138.11684612608019</v>
      </c>
    </row>
    <row r="574" spans="2:19" x14ac:dyDescent="0.25">
      <c r="B574" s="65">
        <f t="shared" si="37"/>
        <v>1031.3999999999892</v>
      </c>
      <c r="C574" s="66">
        <f>'Final Temp'!$D$13+(('Final Temp'!$D$17-'Final Temp'!$D$13)*(1-EXP(-B574/'Final Temp'!$D$9)))</f>
        <v>134.3016868867964</v>
      </c>
      <c r="D574" s="65">
        <f>IF(C574&gt;'Final Temp'!$I$13,D573+A$2,0)</f>
        <v>876.59999999999309</v>
      </c>
      <c r="E574" s="66">
        <f>IF(D574&gt;0,'Final Temp'!$I$13+(('Final Temp'!I$17-'Final Temp'!$I$13)*(1-EXP(-D574/'Final Temp'!I$9))),C574)</f>
        <v>139.85237983104349</v>
      </c>
      <c r="F574" s="66">
        <f>IF(D574=0,E574,'Final Temp'!$I$13)</f>
        <v>75</v>
      </c>
      <c r="G574" s="66">
        <f t="shared" si="38"/>
        <v>139.85237983104349</v>
      </c>
      <c r="H574" s="66">
        <f>'Final Temp'!D$13+(('Final Temp'!I$17-'Final Temp'!D$13)*(1-EXP(-B574/'Final Temp'!I$9)))</f>
        <v>139.92248856568921</v>
      </c>
      <c r="I574" s="66">
        <f>IF('Final Temp'!$D$17&gt;='Final Temp'!$I$13,Calcs!H574,"")</f>
        <v>139.92248856568921</v>
      </c>
      <c r="L574" s="65">
        <f t="shared" si="35"/>
        <v>573</v>
      </c>
      <c r="M574" s="66">
        <f>'Final Temp'!$D$13+(('Final Temp'!$D$17-'Final Temp'!$D$13)*(1-EXP(-L574/'Final Temp'!$D$9)))</f>
        <v>119.64139812126118</v>
      </c>
      <c r="N574" s="65">
        <f>IF(M574&gt;'Final Temp'!$I$13,N573+K$2,0)</f>
        <v>418</v>
      </c>
      <c r="O574" s="66">
        <f>IF(N574&gt;0,'Final Temp'!$I$13+(('Final Temp'!$I$17-'Final Temp'!$I$13)*(1-EXP(-N574/'Final Temp'!$I$9))),M574)</f>
        <v>136.43341165890536</v>
      </c>
      <c r="P574" s="66">
        <f>IF(N574=0,O574,'Final Temp'!$I$13)</f>
        <v>75</v>
      </c>
      <c r="Q574" s="66">
        <f t="shared" si="36"/>
        <v>136.43341165890536</v>
      </c>
      <c r="R574" s="66">
        <f>'Final Temp'!$D$13+(('Final Temp'!$I$17-'Final Temp'!$D$13)*(1-EXP(-L574/'Final Temp'!$I$9)))</f>
        <v>138.12987828062808</v>
      </c>
      <c r="S574" s="66">
        <f>IF('Final Temp'!$D$17&gt;='Final Temp'!$I$13,Calcs!R574,"")</f>
        <v>138.12987828062808</v>
      </c>
    </row>
    <row r="575" spans="2:19" x14ac:dyDescent="0.25">
      <c r="B575" s="65">
        <f t="shared" si="37"/>
        <v>1033.1999999999891</v>
      </c>
      <c r="C575" s="66">
        <f>'Final Temp'!$D$13+(('Final Temp'!$D$17-'Final Temp'!$D$13)*(1-EXP(-B575/'Final Temp'!$D$9)))</f>
        <v>134.33010734201514</v>
      </c>
      <c r="D575" s="65">
        <f>IF(C575&gt;'Final Temp'!$I$13,D574+A$2,0)</f>
        <v>878.39999999999304</v>
      </c>
      <c r="E575" s="66">
        <f>IF(D575&gt;0,'Final Temp'!$I$13+(('Final Temp'!I$17-'Final Temp'!$I$13)*(1-EXP(-D575/'Final Temp'!I$9))),C575)</f>
        <v>139.8542135982334</v>
      </c>
      <c r="F575" s="66">
        <f>IF(D575=0,E575,'Final Temp'!$I$13)</f>
        <v>75</v>
      </c>
      <c r="G575" s="66">
        <f t="shared" si="38"/>
        <v>139.8542135982334</v>
      </c>
      <c r="H575" s="66">
        <f>'Final Temp'!D$13+(('Final Temp'!I$17-'Final Temp'!D$13)*(1-EXP(-B575/'Final Temp'!I$9)))</f>
        <v>139.92345142819022</v>
      </c>
      <c r="I575" s="66">
        <f>IF('Final Temp'!$D$17&gt;='Final Temp'!$I$13,Calcs!H575,"")</f>
        <v>139.92345142819022</v>
      </c>
      <c r="L575" s="65">
        <f t="shared" si="35"/>
        <v>574</v>
      </c>
      <c r="M575" s="66">
        <f>'Final Temp'!$D$13+(('Final Temp'!$D$17-'Final Temp'!$D$13)*(1-EXP(-L575/'Final Temp'!$D$9)))</f>
        <v>119.69787132183328</v>
      </c>
      <c r="N575" s="65">
        <f>IF(M575&gt;'Final Temp'!$I$13,N574+K$2,0)</f>
        <v>419</v>
      </c>
      <c r="O575" s="66">
        <f>IF(N575&gt;0,'Final Temp'!$I$13+(('Final Temp'!$I$17-'Final Temp'!$I$13)*(1-EXP(-N575/'Final Temp'!$I$9))),M575)</f>
        <v>136.45809383231327</v>
      </c>
      <c r="P575" s="66">
        <f>IF(N575=0,O575,'Final Temp'!$I$13)</f>
        <v>75</v>
      </c>
      <c r="Q575" s="66">
        <f t="shared" si="36"/>
        <v>136.45809383231327</v>
      </c>
      <c r="R575" s="66">
        <f>'Final Temp'!$D$13+(('Final Temp'!$I$17-'Final Temp'!$D$13)*(1-EXP(-L575/'Final Temp'!$I$9)))</f>
        <v>138.14282024761638</v>
      </c>
      <c r="S575" s="66">
        <f>IF('Final Temp'!$D$17&gt;='Final Temp'!$I$13,Calcs!R575,"")</f>
        <v>138.14282024761638</v>
      </c>
    </row>
    <row r="576" spans="2:19" x14ac:dyDescent="0.25">
      <c r="B576" s="65">
        <f t="shared" si="37"/>
        <v>1034.9999999999891</v>
      </c>
      <c r="C576" s="66">
        <f>'Final Temp'!$D$13+(('Final Temp'!$D$17-'Final Temp'!$D$13)*(1-EXP(-B576/'Final Temp'!$D$9)))</f>
        <v>134.35838604962208</v>
      </c>
      <c r="D576" s="65">
        <f>IF(C576&gt;'Final Temp'!$I$13,D575+A$2,0)</f>
        <v>880.199999999993</v>
      </c>
      <c r="E576" s="66">
        <f>IF(D576&gt;0,'Final Temp'!$I$13+(('Final Temp'!I$17-'Final Temp'!$I$13)*(1-EXP(-D576/'Final Temp'!I$9))),C576)</f>
        <v>139.85602458600144</v>
      </c>
      <c r="F576" s="66">
        <f>IF(D576=0,E576,'Final Temp'!$I$13)</f>
        <v>75</v>
      </c>
      <c r="G576" s="66">
        <f t="shared" si="38"/>
        <v>139.85602458600144</v>
      </c>
      <c r="H576" s="66">
        <f>'Final Temp'!D$13+(('Final Temp'!I$17-'Final Temp'!D$13)*(1-EXP(-B576/'Final Temp'!I$9)))</f>
        <v>139.92440232982119</v>
      </c>
      <c r="I576" s="66">
        <f>IF('Final Temp'!$D$17&gt;='Final Temp'!$I$13,Calcs!H576,"")</f>
        <v>139.92440232982119</v>
      </c>
      <c r="L576" s="65">
        <f t="shared" si="35"/>
        <v>575</v>
      </c>
      <c r="M576" s="66">
        <f>'Final Temp'!$D$13+(('Final Temp'!$D$17-'Final Temp'!$D$13)*(1-EXP(-L576/'Final Temp'!$D$9)))</f>
        <v>119.75418787007719</v>
      </c>
      <c r="N576" s="65">
        <f>IF(M576&gt;'Final Temp'!$I$13,N575+K$2,0)</f>
        <v>420</v>
      </c>
      <c r="O576" s="66">
        <f>IF(N576&gt;0,'Final Temp'!$I$13+(('Final Temp'!$I$17-'Final Temp'!$I$13)*(1-EXP(-N576/'Final Temp'!$I$9))),M576)</f>
        <v>136.48260519551661</v>
      </c>
      <c r="P576" s="66">
        <f>IF(N576=0,O576,'Final Temp'!$I$13)</f>
        <v>75</v>
      </c>
      <c r="Q576" s="66">
        <f t="shared" si="36"/>
        <v>136.48260519551661</v>
      </c>
      <c r="R576" s="66">
        <f>'Final Temp'!$D$13+(('Final Temp'!$I$17-'Final Temp'!$D$13)*(1-EXP(-L576/'Final Temp'!$I$9)))</f>
        <v>138.15567265117801</v>
      </c>
      <c r="S576" s="66">
        <f>IF('Final Temp'!$D$17&gt;='Final Temp'!$I$13,Calcs!R576,"")</f>
        <v>138.15567265117801</v>
      </c>
    </row>
    <row r="577" spans="2:19" x14ac:dyDescent="0.25">
      <c r="B577" s="65">
        <f t="shared" si="37"/>
        <v>1036.799999999989</v>
      </c>
      <c r="C577" s="66">
        <f>'Final Temp'!$D$13+(('Final Temp'!$D$17-'Final Temp'!$D$13)*(1-EXP(-B577/'Final Temp'!$D$9)))</f>
        <v>134.38652371658645</v>
      </c>
      <c r="D577" s="65">
        <f>IF(C577&gt;'Final Temp'!$I$13,D576+A$2,0)</f>
        <v>881.99999999999295</v>
      </c>
      <c r="E577" s="66">
        <f>IF(D577&gt;0,'Final Temp'!$I$13+(('Final Temp'!I$17-'Final Temp'!$I$13)*(1-EXP(-D577/'Final Temp'!I$9))),C577)</f>
        <v>139.8578130773181</v>
      </c>
      <c r="F577" s="66">
        <f>IF(D577=0,E577,'Final Temp'!$I$13)</f>
        <v>75</v>
      </c>
      <c r="G577" s="66">
        <f t="shared" si="38"/>
        <v>139.8578130773181</v>
      </c>
      <c r="H577" s="66">
        <f>'Final Temp'!D$13+(('Final Temp'!I$17-'Final Temp'!D$13)*(1-EXP(-B577/'Final Temp'!I$9)))</f>
        <v>139.92534141916232</v>
      </c>
      <c r="I577" s="66">
        <f>IF('Final Temp'!$D$17&gt;='Final Temp'!$I$13,Calcs!H577,"")</f>
        <v>139.92534141916232</v>
      </c>
      <c r="L577" s="65">
        <f t="shared" si="35"/>
        <v>576</v>
      </c>
      <c r="M577" s="66">
        <f>'Final Temp'!$D$13+(('Final Temp'!$D$17-'Final Temp'!$D$13)*(1-EXP(-L577/'Final Temp'!$D$9)))</f>
        <v>119.81034820053446</v>
      </c>
      <c r="N577" s="65">
        <f>IF(M577&gt;'Final Temp'!$I$13,N576+K$2,0)</f>
        <v>421</v>
      </c>
      <c r="O577" s="66">
        <f>IF(N577&gt;0,'Final Temp'!$I$13+(('Final Temp'!$I$17-'Final Temp'!$I$13)*(1-EXP(-N577/'Final Temp'!$I$9))),M577)</f>
        <v>136.50694693058819</v>
      </c>
      <c r="P577" s="66">
        <f>IF(N577=0,O577,'Final Temp'!$I$13)</f>
        <v>75</v>
      </c>
      <c r="Q577" s="66">
        <f t="shared" si="36"/>
        <v>136.50694693058819</v>
      </c>
      <c r="R577" s="66">
        <f>'Final Temp'!$D$13+(('Final Temp'!$I$17-'Final Temp'!$D$13)*(1-EXP(-L577/'Final Temp'!$I$9)))</f>
        <v>138.1684361111266</v>
      </c>
      <c r="S577" s="66">
        <f>IF('Final Temp'!$D$17&gt;='Final Temp'!$I$13,Calcs!R577,"")</f>
        <v>138.1684361111266</v>
      </c>
    </row>
    <row r="578" spans="2:19" x14ac:dyDescent="0.25">
      <c r="B578" s="65">
        <f t="shared" si="37"/>
        <v>1038.599999999989</v>
      </c>
      <c r="C578" s="66">
        <f>'Final Temp'!$D$13+(('Final Temp'!$D$17-'Final Temp'!$D$13)*(1-EXP(-B578/'Final Temp'!$D$9)))</f>
        <v>134.41452104635135</v>
      </c>
      <c r="D578" s="65">
        <f>IF(C578&gt;'Final Temp'!$I$13,D577+A$2,0)</f>
        <v>883.79999999999291</v>
      </c>
      <c r="E578" s="66">
        <f>IF(D578&gt;0,'Final Temp'!$I$13+(('Final Temp'!I$17-'Final Temp'!$I$13)*(1-EXP(-D578/'Final Temp'!I$9))),C578)</f>
        <v>139.85957935163884</v>
      </c>
      <c r="F578" s="66">
        <f>IF(D578=0,E578,'Final Temp'!$I$13)</f>
        <v>75</v>
      </c>
      <c r="G578" s="66">
        <f t="shared" si="38"/>
        <v>139.85957935163884</v>
      </c>
      <c r="H578" s="66">
        <f>'Final Temp'!D$13+(('Final Temp'!I$17-'Final Temp'!D$13)*(1-EXP(-B578/'Final Temp'!I$9)))</f>
        <v>139.92626884294833</v>
      </c>
      <c r="I578" s="66">
        <f>IF('Final Temp'!$D$17&gt;='Final Temp'!$I$13,Calcs!H578,"")</f>
        <v>139.92626884294833</v>
      </c>
      <c r="L578" s="65">
        <f t="shared" si="35"/>
        <v>577</v>
      </c>
      <c r="M578" s="66">
        <f>'Final Temp'!$D$13+(('Final Temp'!$D$17-'Final Temp'!$D$13)*(1-EXP(-L578/'Final Temp'!$D$9)))</f>
        <v>119.86635274654125</v>
      </c>
      <c r="N578" s="65">
        <f>IF(M578&gt;'Final Temp'!$I$13,N577+K$2,0)</f>
        <v>422</v>
      </c>
      <c r="O578" s="66">
        <f>IF(N578&gt;0,'Final Temp'!$I$13+(('Final Temp'!$I$17-'Final Temp'!$I$13)*(1-EXP(-N578/'Final Temp'!$I$9))),M578)</f>
        <v>136.53112021142039</v>
      </c>
      <c r="P578" s="66">
        <f>IF(N578=0,O578,'Final Temp'!$I$13)</f>
        <v>75</v>
      </c>
      <c r="Q578" s="66">
        <f t="shared" si="36"/>
        <v>136.53112021142039</v>
      </c>
      <c r="R578" s="66">
        <f>'Final Temp'!$D$13+(('Final Temp'!$I$17-'Final Temp'!$D$13)*(1-EXP(-L578/'Final Temp'!$I$9)))</f>
        <v>138.18111124298633</v>
      </c>
      <c r="S578" s="66">
        <f>IF('Final Temp'!$D$17&gt;='Final Temp'!$I$13,Calcs!R578,"")</f>
        <v>138.18111124298633</v>
      </c>
    </row>
    <row r="579" spans="2:19" x14ac:dyDescent="0.25">
      <c r="B579" s="65">
        <f t="shared" si="37"/>
        <v>1040.3999999999889</v>
      </c>
      <c r="C579" s="66">
        <f>'Final Temp'!$D$13+(('Final Temp'!$D$17-'Final Temp'!$D$13)*(1-EXP(-B579/'Final Temp'!$D$9)))</f>
        <v>134.44237873885152</v>
      </c>
      <c r="D579" s="65">
        <f>IF(C579&gt;'Final Temp'!$I$13,D578+A$2,0)</f>
        <v>885.59999999999286</v>
      </c>
      <c r="E579" s="66">
        <f>IF(D579&gt;0,'Final Temp'!$I$13+(('Final Temp'!I$17-'Final Temp'!$I$13)*(1-EXP(-D579/'Final Temp'!I$9))),C579)</f>
        <v>139.86132368494754</v>
      </c>
      <c r="F579" s="66">
        <f>IF(D579=0,E579,'Final Temp'!$I$13)</f>
        <v>75</v>
      </c>
      <c r="G579" s="66">
        <f t="shared" si="38"/>
        <v>139.86132368494754</v>
      </c>
      <c r="H579" s="66">
        <f>'Final Temp'!D$13+(('Final Temp'!I$17-'Final Temp'!D$13)*(1-EXP(-B579/'Final Temp'!I$9)))</f>
        <v>139.92718474609103</v>
      </c>
      <c r="I579" s="66">
        <f>IF('Final Temp'!$D$17&gt;='Final Temp'!$I$13,Calcs!H579,"")</f>
        <v>139.92718474609103</v>
      </c>
      <c r="L579" s="65">
        <f t="shared" ref="L579:L642" si="39">L578+K$2</f>
        <v>578</v>
      </c>
      <c r="M579" s="66">
        <f>'Final Temp'!$D$13+(('Final Temp'!$D$17-'Final Temp'!$D$13)*(1-EXP(-L579/'Final Temp'!$D$9)))</f>
        <v>119.9222019402317</v>
      </c>
      <c r="N579" s="65">
        <f>IF(M579&gt;'Final Temp'!$I$13,N578+K$2,0)</f>
        <v>423</v>
      </c>
      <c r="O579" s="66">
        <f>IF(N579&gt;0,'Final Temp'!$I$13+(('Final Temp'!$I$17-'Final Temp'!$I$13)*(1-EXP(-N579/'Final Temp'!$I$9))),M579)</f>
        <v>136.55512620378187</v>
      </c>
      <c r="P579" s="66">
        <f>IF(N579=0,O579,'Final Temp'!$I$13)</f>
        <v>75</v>
      </c>
      <c r="Q579" s="66">
        <f t="shared" ref="Q579:Q642" si="40">IF(O579&gt;P579,O579,P579)</f>
        <v>136.55512620378187</v>
      </c>
      <c r="R579" s="66">
        <f>'Final Temp'!$D$13+(('Final Temp'!$I$17-'Final Temp'!$D$13)*(1-EXP(-L579/'Final Temp'!$I$9)))</f>
        <v>138.19369865802187</v>
      </c>
      <c r="S579" s="66">
        <f>IF('Final Temp'!$D$17&gt;='Final Temp'!$I$13,Calcs!R579,"")</f>
        <v>138.19369865802187</v>
      </c>
    </row>
    <row r="580" spans="2:19" x14ac:dyDescent="0.25">
      <c r="B580" s="65">
        <f t="shared" si="37"/>
        <v>1042.1999999999889</v>
      </c>
      <c r="C580" s="66">
        <f>'Final Temp'!$D$13+(('Final Temp'!$D$17-'Final Temp'!$D$13)*(1-EXP(-B580/'Final Temp'!$D$9)))</f>
        <v>134.47009749053069</v>
      </c>
      <c r="D580" s="65">
        <f>IF(C580&gt;'Final Temp'!$I$13,D579+A$2,0)</f>
        <v>887.39999999999281</v>
      </c>
      <c r="E580" s="66">
        <f>IF(D580&gt;0,'Final Temp'!$I$13+(('Final Temp'!I$17-'Final Temp'!$I$13)*(1-EXP(-D580/'Final Temp'!I$9))),C580)</f>
        <v>139.8630463497999</v>
      </c>
      <c r="F580" s="66">
        <f>IF(D580=0,E580,'Final Temp'!$I$13)</f>
        <v>75</v>
      </c>
      <c r="G580" s="66">
        <f t="shared" si="38"/>
        <v>139.8630463497999</v>
      </c>
      <c r="H580" s="66">
        <f>'Final Temp'!D$13+(('Final Temp'!I$17-'Final Temp'!D$13)*(1-EXP(-B580/'Final Temp'!I$9)))</f>
        <v>139.92808927170219</v>
      </c>
      <c r="I580" s="66">
        <f>IF('Final Temp'!$D$17&gt;='Final Temp'!$I$13,Calcs!H580,"")</f>
        <v>139.92808927170219</v>
      </c>
      <c r="L580" s="65">
        <f t="shared" si="39"/>
        <v>579</v>
      </c>
      <c r="M580" s="66">
        <f>'Final Temp'!$D$13+(('Final Temp'!$D$17-'Final Temp'!$D$13)*(1-EXP(-L580/'Final Temp'!$D$9)))</f>
        <v>119.97789621254121</v>
      </c>
      <c r="N580" s="65">
        <f>IF(M580&gt;'Final Temp'!$I$13,N579+K$2,0)</f>
        <v>424</v>
      </c>
      <c r="O580" s="66">
        <f>IF(N580&gt;0,'Final Temp'!$I$13+(('Final Temp'!$I$17-'Final Temp'!$I$13)*(1-EXP(-N580/'Final Temp'!$I$9))),M580)</f>
        <v>136.57896606537366</v>
      </c>
      <c r="P580" s="66">
        <f>IF(N580=0,O580,'Final Temp'!$I$13)</f>
        <v>75</v>
      </c>
      <c r="Q580" s="66">
        <f t="shared" si="40"/>
        <v>136.57896606537366</v>
      </c>
      <c r="R580" s="66">
        <f>'Final Temp'!$D$13+(('Final Temp'!$I$17-'Final Temp'!$D$13)*(1-EXP(-L580/'Final Temp'!$I$9)))</f>
        <v>138.20619896326764</v>
      </c>
      <c r="S580" s="66">
        <f>IF('Final Temp'!$D$17&gt;='Final Temp'!$I$13,Calcs!R580,"")</f>
        <v>138.20619896326764</v>
      </c>
    </row>
    <row r="581" spans="2:19" x14ac:dyDescent="0.25">
      <c r="B581" s="65">
        <f t="shared" si="37"/>
        <v>1043.9999999999889</v>
      </c>
      <c r="C581" s="66">
        <f>'Final Temp'!$D$13+(('Final Temp'!$D$17-'Final Temp'!$D$13)*(1-EXP(-B581/'Final Temp'!$D$9)))</f>
        <v>134.49767799435909</v>
      </c>
      <c r="D581" s="65">
        <f>IF(C581&gt;'Final Temp'!$I$13,D580+A$2,0)</f>
        <v>889.19999999999277</v>
      </c>
      <c r="E581" s="66">
        <f>IF(D581&gt;0,'Final Temp'!$I$13+(('Final Temp'!I$17-'Final Temp'!$I$13)*(1-EXP(-D581/'Final Temp'!I$9))),C581)</f>
        <v>139.86474761536579</v>
      </c>
      <c r="F581" s="66">
        <f>IF(D581=0,E581,'Final Temp'!$I$13)</f>
        <v>75</v>
      </c>
      <c r="G581" s="66">
        <f t="shared" si="38"/>
        <v>139.86474761536579</v>
      </c>
      <c r="H581" s="66">
        <f>'Final Temp'!D$13+(('Final Temp'!I$17-'Final Temp'!D$13)*(1-EXP(-B581/'Final Temp'!I$9)))</f>
        <v>139.92898256111573</v>
      </c>
      <c r="I581" s="66">
        <f>IF('Final Temp'!$D$17&gt;='Final Temp'!$I$13,Calcs!H581,"")</f>
        <v>139.92898256111573</v>
      </c>
      <c r="L581" s="65">
        <f t="shared" si="39"/>
        <v>580</v>
      </c>
      <c r="M581" s="66">
        <f>'Final Temp'!$D$13+(('Final Temp'!$D$17-'Final Temp'!$D$13)*(1-EXP(-L581/'Final Temp'!$D$9)))</f>
        <v>120.03343599320981</v>
      </c>
      <c r="N581" s="65">
        <f>IF(M581&gt;'Final Temp'!$I$13,N580+K$2,0)</f>
        <v>425</v>
      </c>
      <c r="O581" s="66">
        <f>IF(N581&gt;0,'Final Temp'!$I$13+(('Final Temp'!$I$17-'Final Temp'!$I$13)*(1-EXP(-N581/'Final Temp'!$I$9))),M581)</f>
        <v>136.60264094588504</v>
      </c>
      <c r="P581" s="66">
        <f>IF(N581=0,O581,'Final Temp'!$I$13)</f>
        <v>75</v>
      </c>
      <c r="Q581" s="66">
        <f t="shared" si="40"/>
        <v>136.60264094588504</v>
      </c>
      <c r="R581" s="66">
        <f>'Final Temp'!$D$13+(('Final Temp'!$I$17-'Final Temp'!$D$13)*(1-EXP(-L581/'Final Temp'!$I$9)))</f>
        <v>138.2186127615571</v>
      </c>
      <c r="S581" s="66">
        <f>IF('Final Temp'!$D$17&gt;='Final Temp'!$I$13,Calcs!R581,"")</f>
        <v>138.2186127615571</v>
      </c>
    </row>
    <row r="582" spans="2:19" x14ac:dyDescent="0.25">
      <c r="B582" s="65">
        <f t="shared" si="37"/>
        <v>1045.7999999999888</v>
      </c>
      <c r="C582" s="66">
        <f>'Final Temp'!$D$13+(('Final Temp'!$D$17-'Final Temp'!$D$13)*(1-EXP(-B582/'Final Temp'!$D$9)))</f>
        <v>134.52512093985081</v>
      </c>
      <c r="D582" s="65">
        <f>IF(C582&gt;'Final Temp'!$I$13,D581+A$2,0)</f>
        <v>890.99999999999272</v>
      </c>
      <c r="E582" s="66">
        <f>IF(D582&gt;0,'Final Temp'!$I$13+(('Final Temp'!I$17-'Final Temp'!$I$13)*(1-EXP(-D582/'Final Temp'!I$9))),C582)</f>
        <v>139.86642774747139</v>
      </c>
      <c r="F582" s="66">
        <f>IF(D582=0,E582,'Final Temp'!$I$13)</f>
        <v>75</v>
      </c>
      <c r="G582" s="66">
        <f t="shared" si="38"/>
        <v>139.86642774747139</v>
      </c>
      <c r="H582" s="66">
        <f>'Final Temp'!D$13+(('Final Temp'!I$17-'Final Temp'!D$13)*(1-EXP(-B582/'Final Temp'!I$9)))</f>
        <v>139.92986475390995</v>
      </c>
      <c r="I582" s="66">
        <f>IF('Final Temp'!$D$17&gt;='Final Temp'!$I$13,Calcs!H582,"")</f>
        <v>139.92986475390995</v>
      </c>
      <c r="L582" s="65">
        <f t="shared" si="39"/>
        <v>581</v>
      </c>
      <c r="M582" s="66">
        <f>'Final Temp'!$D$13+(('Final Temp'!$D$17-'Final Temp'!$D$13)*(1-EXP(-L582/'Final Temp'!$D$9)))</f>
        <v>120.08882171078547</v>
      </c>
      <c r="N582" s="65">
        <f>IF(M582&gt;'Final Temp'!$I$13,N581+K$2,0)</f>
        <v>426</v>
      </c>
      <c r="O582" s="66">
        <f>IF(N582&gt;0,'Final Temp'!$I$13+(('Final Temp'!$I$17-'Final Temp'!$I$13)*(1-EXP(-N582/'Final Temp'!$I$9))),M582)</f>
        <v>136.62615198704907</v>
      </c>
      <c r="P582" s="66">
        <f>IF(N582=0,O582,'Final Temp'!$I$13)</f>
        <v>75</v>
      </c>
      <c r="Q582" s="66">
        <f t="shared" si="40"/>
        <v>136.62615198704907</v>
      </c>
      <c r="R582" s="66">
        <f>'Final Temp'!$D$13+(('Final Temp'!$I$17-'Final Temp'!$D$13)*(1-EXP(-L582/'Final Temp'!$I$9)))</f>
        <v>138.23094065155192</v>
      </c>
      <c r="S582" s="66">
        <f>IF('Final Temp'!$D$17&gt;='Final Temp'!$I$13,Calcs!R582,"")</f>
        <v>138.23094065155192</v>
      </c>
    </row>
    <row r="583" spans="2:19" x14ac:dyDescent="0.25">
      <c r="B583" s="65">
        <f t="shared" si="37"/>
        <v>1047.5999999999888</v>
      </c>
      <c r="C583" s="66">
        <f>'Final Temp'!$D$13+(('Final Temp'!$D$17-'Final Temp'!$D$13)*(1-EXP(-B583/'Final Temp'!$D$9)))</f>
        <v>134.55242701308083</v>
      </c>
      <c r="D583" s="65">
        <f>IF(C583&gt;'Final Temp'!$I$13,D582+A$2,0)</f>
        <v>892.79999999999268</v>
      </c>
      <c r="E583" s="66">
        <f>IF(D583&gt;0,'Final Temp'!$I$13+(('Final Temp'!I$17-'Final Temp'!$I$13)*(1-EXP(-D583/'Final Temp'!I$9))),C583)</f>
        <v>139.86808700864077</v>
      </c>
      <c r="F583" s="66">
        <f>IF(D583=0,E583,'Final Temp'!$I$13)</f>
        <v>75</v>
      </c>
      <c r="G583" s="66">
        <f t="shared" si="38"/>
        <v>139.86808700864077</v>
      </c>
      <c r="H583" s="66">
        <f>'Final Temp'!D$13+(('Final Temp'!I$17-'Final Temp'!D$13)*(1-EXP(-B583/'Final Temp'!I$9)))</f>
        <v>139.93073598792932</v>
      </c>
      <c r="I583" s="66">
        <f>IF('Final Temp'!$D$17&gt;='Final Temp'!$I$13,Calcs!H583,"")</f>
        <v>139.93073598792932</v>
      </c>
      <c r="L583" s="65">
        <f t="shared" si="39"/>
        <v>582</v>
      </c>
      <c r="M583" s="66">
        <f>'Final Temp'!$D$13+(('Final Temp'!$D$17-'Final Temp'!$D$13)*(1-EXP(-L583/'Final Temp'!$D$9)))</f>
        <v>120.14405379262739</v>
      </c>
      <c r="N583" s="65">
        <f>IF(M583&gt;'Final Temp'!$I$13,N582+K$2,0)</f>
        <v>427</v>
      </c>
      <c r="O583" s="66">
        <f>IF(N583&gt;0,'Final Temp'!$I$13+(('Final Temp'!$I$17-'Final Temp'!$I$13)*(1-EXP(-N583/'Final Temp'!$I$9))),M583)</f>
        <v>136.64950032269746</v>
      </c>
      <c r="P583" s="66">
        <f>IF(N583=0,O583,'Final Temp'!$I$13)</f>
        <v>75</v>
      </c>
      <c r="Q583" s="66">
        <f t="shared" si="40"/>
        <v>136.64950032269746</v>
      </c>
      <c r="R583" s="66">
        <f>'Final Temp'!$D$13+(('Final Temp'!$I$17-'Final Temp'!$D$13)*(1-EXP(-L583/'Final Temp'!$I$9)))</f>
        <v>138.2431832277708</v>
      </c>
      <c r="S583" s="66">
        <f>IF('Final Temp'!$D$17&gt;='Final Temp'!$I$13,Calcs!R583,"")</f>
        <v>138.2431832277708</v>
      </c>
    </row>
    <row r="584" spans="2:19" x14ac:dyDescent="0.25">
      <c r="B584" s="65">
        <f t="shared" si="37"/>
        <v>1049.3999999999887</v>
      </c>
      <c r="C584" s="66">
        <f>'Final Temp'!$D$13+(('Final Temp'!$D$17-'Final Temp'!$D$13)*(1-EXP(-B584/'Final Temp'!$D$9)))</f>
        <v>134.57959689670247</v>
      </c>
      <c r="D584" s="65">
        <f>IF(C584&gt;'Final Temp'!$I$13,D583+A$2,0)</f>
        <v>894.59999999999263</v>
      </c>
      <c r="E584" s="66">
        <f>IF(D584&gt;0,'Final Temp'!$I$13+(('Final Temp'!I$17-'Final Temp'!$I$13)*(1-EXP(-D584/'Final Temp'!I$9))),C584)</f>
        <v>139.86972565813687</v>
      </c>
      <c r="F584" s="66">
        <f>IF(D584=0,E584,'Final Temp'!$I$13)</f>
        <v>75</v>
      </c>
      <c r="G584" s="66">
        <f t="shared" si="38"/>
        <v>139.86972565813687</v>
      </c>
      <c r="H584" s="66">
        <f>'Final Temp'!D$13+(('Final Temp'!I$17-'Final Temp'!D$13)*(1-EXP(-B584/'Final Temp'!I$9)))</f>
        <v>139.93159639930587</v>
      </c>
      <c r="I584" s="66">
        <f>IF('Final Temp'!$D$17&gt;='Final Temp'!$I$13,Calcs!H584,"")</f>
        <v>139.93159639930587</v>
      </c>
      <c r="L584" s="65">
        <f t="shared" si="39"/>
        <v>583</v>
      </c>
      <c r="M584" s="66">
        <f>'Final Temp'!$D$13+(('Final Temp'!$D$17-'Final Temp'!$D$13)*(1-EXP(-L584/'Final Temp'!$D$9)))</f>
        <v>120.19913266490933</v>
      </c>
      <c r="N584" s="65">
        <f>IF(M584&gt;'Final Temp'!$I$13,N583+K$2,0)</f>
        <v>428</v>
      </c>
      <c r="O584" s="66">
        <f>IF(N584&gt;0,'Final Temp'!$I$13+(('Final Temp'!$I$17-'Final Temp'!$I$13)*(1-EXP(-N584/'Final Temp'!$I$9))),M584)</f>
        <v>136.67268707881547</v>
      </c>
      <c r="P584" s="66">
        <f>IF(N584=0,O584,'Final Temp'!$I$13)</f>
        <v>75</v>
      </c>
      <c r="Q584" s="66">
        <f t="shared" si="40"/>
        <v>136.67268707881547</v>
      </c>
      <c r="R584" s="66">
        <f>'Final Temp'!$D$13+(('Final Temp'!$I$17-'Final Temp'!$D$13)*(1-EXP(-L584/'Final Temp'!$I$9)))</f>
        <v>138.25534108061814</v>
      </c>
      <c r="S584" s="66">
        <f>IF('Final Temp'!$D$17&gt;='Final Temp'!$I$13,Calcs!R584,"")</f>
        <v>138.25534108061814</v>
      </c>
    </row>
    <row r="585" spans="2:19" x14ac:dyDescent="0.25">
      <c r="B585" s="65">
        <f t="shared" si="37"/>
        <v>1051.1999999999887</v>
      </c>
      <c r="C585" s="66">
        <f>'Final Temp'!$D$13+(('Final Temp'!$D$17-'Final Temp'!$D$13)*(1-EXP(-B585/'Final Temp'!$D$9)))</f>
        <v>134.60663126996423</v>
      </c>
      <c r="D585" s="65">
        <f>IF(C585&gt;'Final Temp'!$I$13,D584+A$2,0)</f>
        <v>896.39999999999259</v>
      </c>
      <c r="E585" s="66">
        <f>IF(D585&gt;0,'Final Temp'!$I$13+(('Final Temp'!I$17-'Final Temp'!$I$13)*(1-EXP(-D585/'Final Temp'!I$9))),C585)</f>
        <v>139.87134395200204</v>
      </c>
      <c r="F585" s="66">
        <f>IF(D585=0,E585,'Final Temp'!$I$13)</f>
        <v>75</v>
      </c>
      <c r="G585" s="66">
        <f t="shared" si="38"/>
        <v>139.87134395200204</v>
      </c>
      <c r="H585" s="66">
        <f>'Final Temp'!D$13+(('Final Temp'!I$17-'Final Temp'!D$13)*(1-EXP(-B585/'Final Temp'!I$9)))</f>
        <v>139.9324461224806</v>
      </c>
      <c r="I585" s="66">
        <f>IF('Final Temp'!$D$17&gt;='Final Temp'!$I$13,Calcs!H585,"")</f>
        <v>139.9324461224806</v>
      </c>
      <c r="L585" s="65">
        <f t="shared" si="39"/>
        <v>584</v>
      </c>
      <c r="M585" s="66">
        <f>'Final Temp'!$D$13+(('Final Temp'!$D$17-'Final Temp'!$D$13)*(1-EXP(-L585/'Final Temp'!$D$9)))</f>
        <v>120.25405875262283</v>
      </c>
      <c r="N585" s="65">
        <f>IF(M585&gt;'Final Temp'!$I$13,N584+K$2,0)</f>
        <v>429</v>
      </c>
      <c r="O585" s="66">
        <f>IF(N585&gt;0,'Final Temp'!$I$13+(('Final Temp'!$I$17-'Final Temp'!$I$13)*(1-EXP(-N585/'Final Temp'!$I$9))),M585)</f>
        <v>136.69571337359605</v>
      </c>
      <c r="P585" s="66">
        <f>IF(N585=0,O585,'Final Temp'!$I$13)</f>
        <v>75</v>
      </c>
      <c r="Q585" s="66">
        <f t="shared" si="40"/>
        <v>136.69571337359605</v>
      </c>
      <c r="R585" s="66">
        <f>'Final Temp'!$D$13+(('Final Temp'!$I$17-'Final Temp'!$D$13)*(1-EXP(-L585/'Final Temp'!$I$9)))</f>
        <v>138.26741479641248</v>
      </c>
      <c r="S585" s="66">
        <f>IF('Final Temp'!$D$17&gt;='Final Temp'!$I$13,Calcs!R585,"")</f>
        <v>138.26741479641248</v>
      </c>
    </row>
    <row r="586" spans="2:19" x14ac:dyDescent="0.25">
      <c r="B586" s="65">
        <f t="shared" ref="B586:B649" si="41">B585+A$2</f>
        <v>1052.9999999999886</v>
      </c>
      <c r="C586" s="66">
        <f>'Final Temp'!$D$13+(('Final Temp'!$D$17-'Final Temp'!$D$13)*(1-EXP(-B586/'Final Temp'!$D$9)))</f>
        <v>134.63353080872682</v>
      </c>
      <c r="D586" s="65">
        <f>IF(C586&gt;'Final Temp'!$I$13,D585+A$2,0)</f>
        <v>898.19999999999254</v>
      </c>
      <c r="E586" s="66">
        <f>IF(D586&gt;0,'Final Temp'!$I$13+(('Final Temp'!I$17-'Final Temp'!$I$13)*(1-EXP(-D586/'Final Temp'!I$9))),C586)</f>
        <v>139.87294214309793</v>
      </c>
      <c r="F586" s="66">
        <f>IF(D586=0,E586,'Final Temp'!$I$13)</f>
        <v>75</v>
      </c>
      <c r="G586" s="66">
        <f t="shared" ref="G586:G649" si="42">IF(E586&gt;F586,E586,F586)</f>
        <v>139.87294214309793</v>
      </c>
      <c r="H586" s="66">
        <f>'Final Temp'!D$13+(('Final Temp'!I$17-'Final Temp'!D$13)*(1-EXP(-B586/'Final Temp'!I$9)))</f>
        <v>139.93328529022457</v>
      </c>
      <c r="I586" s="66">
        <f>IF('Final Temp'!$D$17&gt;='Final Temp'!$I$13,Calcs!H586,"")</f>
        <v>139.93328529022457</v>
      </c>
      <c r="L586" s="65">
        <f t="shared" si="39"/>
        <v>585</v>
      </c>
      <c r="M586" s="66">
        <f>'Final Temp'!$D$13+(('Final Temp'!$D$17-'Final Temp'!$D$13)*(1-EXP(-L586/'Final Temp'!$D$9)))</f>
        <v>120.30883247958059</v>
      </c>
      <c r="N586" s="65">
        <f>IF(M586&gt;'Final Temp'!$I$13,N585+K$2,0)</f>
        <v>430</v>
      </c>
      <c r="O586" s="66">
        <f>IF(N586&gt;0,'Final Temp'!$I$13+(('Final Temp'!$I$17-'Final Temp'!$I$13)*(1-EXP(-N586/'Final Temp'!$I$9))),M586)</f>
        <v>136.71858031749383</v>
      </c>
      <c r="P586" s="66">
        <f>IF(N586=0,O586,'Final Temp'!$I$13)</f>
        <v>75</v>
      </c>
      <c r="Q586" s="66">
        <f t="shared" si="40"/>
        <v>136.71858031749383</v>
      </c>
      <c r="R586" s="66">
        <f>'Final Temp'!$D$13+(('Final Temp'!$I$17-'Final Temp'!$D$13)*(1-EXP(-L586/'Final Temp'!$I$9)))</f>
        <v>138.27940495741487</v>
      </c>
      <c r="S586" s="66">
        <f>IF('Final Temp'!$D$17&gt;='Final Temp'!$I$13,Calcs!R586,"")</f>
        <v>138.27940495741487</v>
      </c>
    </row>
    <row r="587" spans="2:19" x14ac:dyDescent="0.25">
      <c r="B587" s="65">
        <f t="shared" si="41"/>
        <v>1054.7999999999886</v>
      </c>
      <c r="C587" s="66">
        <f>'Final Temp'!$D$13+(('Final Temp'!$D$17-'Final Temp'!$D$13)*(1-EXP(-B587/'Final Temp'!$D$9)))</f>
        <v>134.66029618548012</v>
      </c>
      <c r="D587" s="65">
        <f>IF(C587&gt;'Final Temp'!$I$13,D586+A$2,0)</f>
        <v>899.9999999999925</v>
      </c>
      <c r="E587" s="66">
        <f>IF(D587&gt;0,'Final Temp'!$I$13+(('Final Temp'!I$17-'Final Temp'!$I$13)*(1-EXP(-D587/'Final Temp'!I$9))),C587)</f>
        <v>139.8745204811452</v>
      </c>
      <c r="F587" s="66">
        <f>IF(D587=0,E587,'Final Temp'!$I$13)</f>
        <v>75</v>
      </c>
      <c r="G587" s="66">
        <f t="shared" si="42"/>
        <v>139.8745204811452</v>
      </c>
      <c r="H587" s="66">
        <f>'Final Temp'!D$13+(('Final Temp'!I$17-'Final Temp'!D$13)*(1-EXP(-B587/'Final Temp'!I$9)))</f>
        <v>139.9341140336594</v>
      </c>
      <c r="I587" s="66">
        <f>IF('Final Temp'!$D$17&gt;='Final Temp'!$I$13,Calcs!H587,"")</f>
        <v>139.9341140336594</v>
      </c>
      <c r="L587" s="65">
        <f t="shared" si="39"/>
        <v>586</v>
      </c>
      <c r="M587" s="66">
        <f>'Final Temp'!$D$13+(('Final Temp'!$D$17-'Final Temp'!$D$13)*(1-EXP(-L587/'Final Temp'!$D$9)))</f>
        <v>120.36345426841967</v>
      </c>
      <c r="N587" s="65">
        <f>IF(M587&gt;'Final Temp'!$I$13,N586+K$2,0)</f>
        <v>431</v>
      </c>
      <c r="O587" s="66">
        <f>IF(N587&gt;0,'Final Temp'!$I$13+(('Final Temp'!$I$17-'Final Temp'!$I$13)*(1-EXP(-N587/'Final Temp'!$I$9))),M587)</f>
        <v>136.74128901327867</v>
      </c>
      <c r="P587" s="66">
        <f>IF(N587=0,O587,'Final Temp'!$I$13)</f>
        <v>75</v>
      </c>
      <c r="Q587" s="66">
        <f t="shared" si="40"/>
        <v>136.74128901327867</v>
      </c>
      <c r="R587" s="66">
        <f>'Final Temp'!$D$13+(('Final Temp'!$I$17-'Final Temp'!$D$13)*(1-EXP(-L587/'Final Temp'!$I$9)))</f>
        <v>138.29131214185679</v>
      </c>
      <c r="S587" s="66">
        <f>IF('Final Temp'!$D$17&gt;='Final Temp'!$I$13,Calcs!R587,"")</f>
        <v>138.29131214185679</v>
      </c>
    </row>
    <row r="588" spans="2:19" x14ac:dyDescent="0.25">
      <c r="B588" s="65">
        <f t="shared" si="41"/>
        <v>1056.5999999999885</v>
      </c>
      <c r="C588" s="66">
        <f>'Final Temp'!$D$13+(('Final Temp'!$D$17-'Final Temp'!$D$13)*(1-EXP(-B588/'Final Temp'!$D$9)))</f>
        <v>134.68692806935996</v>
      </c>
      <c r="D588" s="65">
        <f>IF(C588&gt;'Final Temp'!$I$13,D587+A$2,0)</f>
        <v>901.79999999999245</v>
      </c>
      <c r="E588" s="66">
        <f>IF(D588&gt;0,'Final Temp'!$I$13+(('Final Temp'!I$17-'Final Temp'!$I$13)*(1-EXP(-D588/'Final Temp'!I$9))),C588)</f>
        <v>139.87607921276233</v>
      </c>
      <c r="F588" s="66">
        <f>IF(D588=0,E588,'Final Temp'!$I$13)</f>
        <v>75</v>
      </c>
      <c r="G588" s="66">
        <f t="shared" si="42"/>
        <v>139.87607921276233</v>
      </c>
      <c r="H588" s="66">
        <f>'Final Temp'!D$13+(('Final Temp'!I$17-'Final Temp'!D$13)*(1-EXP(-B588/'Final Temp'!I$9)))</f>
        <v>139.93493248227793</v>
      </c>
      <c r="I588" s="66">
        <f>IF('Final Temp'!$D$17&gt;='Final Temp'!$I$13,Calcs!H588,"")</f>
        <v>139.93493248227793</v>
      </c>
      <c r="L588" s="65">
        <f t="shared" si="39"/>
        <v>587</v>
      </c>
      <c r="M588" s="66">
        <f>'Final Temp'!$D$13+(('Final Temp'!$D$17-'Final Temp'!$D$13)*(1-EXP(-L588/'Final Temp'!$D$9)))</f>
        <v>120.41792454060476</v>
      </c>
      <c r="N588" s="65">
        <f>IF(M588&gt;'Final Temp'!$I$13,N587+K$2,0)</f>
        <v>432</v>
      </c>
      <c r="O588" s="66">
        <f>IF(N588&gt;0,'Final Temp'!$I$13+(('Final Temp'!$I$17-'Final Temp'!$I$13)*(1-EXP(-N588/'Final Temp'!$I$9))),M588)</f>
        <v>136.76384055608884</v>
      </c>
      <c r="P588" s="66">
        <f>IF(N588=0,O588,'Final Temp'!$I$13)</f>
        <v>75</v>
      </c>
      <c r="Q588" s="66">
        <f t="shared" si="40"/>
        <v>136.76384055608884</v>
      </c>
      <c r="R588" s="66">
        <f>'Final Temp'!$D$13+(('Final Temp'!$I$17-'Final Temp'!$D$13)*(1-EXP(-L588/'Final Temp'!$I$9)))</f>
        <v>138.30313692396822</v>
      </c>
      <c r="S588" s="66">
        <f>IF('Final Temp'!$D$17&gt;='Final Temp'!$I$13,Calcs!R588,"")</f>
        <v>138.30313692396822</v>
      </c>
    </row>
    <row r="589" spans="2:19" x14ac:dyDescent="0.25">
      <c r="B589" s="65">
        <f t="shared" si="41"/>
        <v>1058.3999999999885</v>
      </c>
      <c r="C589" s="66">
        <f>'Final Temp'!$D$13+(('Final Temp'!$D$17-'Final Temp'!$D$13)*(1-EXP(-B589/'Final Temp'!$D$9)))</f>
        <v>134.71342712616479</v>
      </c>
      <c r="D589" s="65">
        <f>IF(C589&gt;'Final Temp'!$I$13,D588+A$2,0)</f>
        <v>903.59999999999241</v>
      </c>
      <c r="E589" s="66">
        <f>IF(D589&gt;0,'Final Temp'!$I$13+(('Final Temp'!I$17-'Final Temp'!$I$13)*(1-EXP(-D589/'Final Temp'!I$9))),C589)</f>
        <v>139.87761858150435</v>
      </c>
      <c r="F589" s="66">
        <f>IF(D589=0,E589,'Final Temp'!$I$13)</f>
        <v>75</v>
      </c>
      <c r="G589" s="66">
        <f t="shared" si="42"/>
        <v>139.87761858150435</v>
      </c>
      <c r="H589" s="66">
        <f>'Final Temp'!D$13+(('Final Temp'!I$17-'Final Temp'!D$13)*(1-EXP(-B589/'Final Temp'!I$9)))</f>
        <v>139.93574076396445</v>
      </c>
      <c r="I589" s="66">
        <f>IF('Final Temp'!$D$17&gt;='Final Temp'!$I$13,Calcs!H589,"")</f>
        <v>139.93574076396445</v>
      </c>
      <c r="L589" s="65">
        <f t="shared" si="39"/>
        <v>588</v>
      </c>
      <c r="M589" s="66">
        <f>'Final Temp'!$D$13+(('Final Temp'!$D$17-'Final Temp'!$D$13)*(1-EXP(-L589/'Final Temp'!$D$9)))</f>
        <v>120.47224371643142</v>
      </c>
      <c r="N589" s="65">
        <f>IF(M589&gt;'Final Temp'!$I$13,N588+K$2,0)</f>
        <v>433</v>
      </c>
      <c r="O589" s="66">
        <f>IF(N589&gt;0,'Final Temp'!$I$13+(('Final Temp'!$I$17-'Final Temp'!$I$13)*(1-EXP(-N589/'Final Temp'!$I$9))),M589)</f>
        <v>136.78623603348382</v>
      </c>
      <c r="P589" s="66">
        <f>IF(N589=0,O589,'Final Temp'!$I$13)</f>
        <v>75</v>
      </c>
      <c r="Q589" s="66">
        <f t="shared" si="40"/>
        <v>136.78623603348382</v>
      </c>
      <c r="R589" s="66">
        <f>'Final Temp'!$D$13+(('Final Temp'!$I$17-'Final Temp'!$D$13)*(1-EXP(-L589/'Final Temp'!$I$9)))</f>
        <v>138.31487987400524</v>
      </c>
      <c r="S589" s="66">
        <f>IF('Final Temp'!$D$17&gt;='Final Temp'!$I$13,Calcs!R589,"")</f>
        <v>138.31487987400524</v>
      </c>
    </row>
    <row r="590" spans="2:19" x14ac:dyDescent="0.25">
      <c r="B590" s="65">
        <f t="shared" si="41"/>
        <v>1060.1999999999884</v>
      </c>
      <c r="C590" s="66">
        <f>'Final Temp'!$D$13+(('Final Temp'!$D$17-'Final Temp'!$D$13)*(1-EXP(-B590/'Final Temp'!$D$9)))</f>
        <v>134.73979401837244</v>
      </c>
      <c r="D590" s="65">
        <f>IF(C590&gt;'Final Temp'!$I$13,D589+A$2,0)</f>
        <v>905.39999999999236</v>
      </c>
      <c r="E590" s="66">
        <f>IF(D590&gt;0,'Final Temp'!$I$13+(('Final Temp'!I$17-'Final Temp'!$I$13)*(1-EXP(-D590/'Final Temp'!I$9))),C590)</f>
        <v>139.87913882790076</v>
      </c>
      <c r="F590" s="66">
        <f>IF(D590=0,E590,'Final Temp'!$I$13)</f>
        <v>75</v>
      </c>
      <c r="G590" s="66">
        <f t="shared" si="42"/>
        <v>139.87913882790076</v>
      </c>
      <c r="H590" s="66">
        <f>'Final Temp'!D$13+(('Final Temp'!I$17-'Final Temp'!D$13)*(1-EXP(-B590/'Final Temp'!I$9)))</f>
        <v>139.93653900501459</v>
      </c>
      <c r="I590" s="66">
        <f>IF('Final Temp'!$D$17&gt;='Final Temp'!$I$13,Calcs!H590,"")</f>
        <v>139.93653900501459</v>
      </c>
      <c r="L590" s="65">
        <f t="shared" si="39"/>
        <v>589</v>
      </c>
      <c r="M590" s="66">
        <f>'Final Temp'!$D$13+(('Final Temp'!$D$17-'Final Temp'!$D$13)*(1-EXP(-L590/'Final Temp'!$D$9)))</f>
        <v>120.52641221502938</v>
      </c>
      <c r="N590" s="65">
        <f>IF(M590&gt;'Final Temp'!$I$13,N589+K$2,0)</f>
        <v>434</v>
      </c>
      <c r="O590" s="66">
        <f>IF(N590&gt;0,'Final Temp'!$I$13+(('Final Temp'!$I$17-'Final Temp'!$I$13)*(1-EXP(-N590/'Final Temp'!$I$9))),M590)</f>
        <v>136.80847652549679</v>
      </c>
      <c r="P590" s="66">
        <f>IF(N590=0,O590,'Final Temp'!$I$13)</f>
        <v>75</v>
      </c>
      <c r="Q590" s="66">
        <f t="shared" si="40"/>
        <v>136.80847652549679</v>
      </c>
      <c r="R590" s="66">
        <f>'Final Temp'!$D$13+(('Final Temp'!$I$17-'Final Temp'!$D$13)*(1-EXP(-L590/'Final Temp'!$I$9)))</f>
        <v>138.32654155827748</v>
      </c>
      <c r="S590" s="66">
        <f>IF('Final Temp'!$D$17&gt;='Final Temp'!$I$13,Calcs!R590,"")</f>
        <v>138.32654155827748</v>
      </c>
    </row>
    <row r="591" spans="2:19" x14ac:dyDescent="0.25">
      <c r="B591" s="65">
        <f t="shared" si="41"/>
        <v>1061.9999999999884</v>
      </c>
      <c r="C591" s="66">
        <f>'Final Temp'!$D$13+(('Final Temp'!$D$17-'Final Temp'!$D$13)*(1-EXP(-B591/'Final Temp'!$D$9)))</f>
        <v>134.76602940515659</v>
      </c>
      <c r="D591" s="65">
        <f>IF(C591&gt;'Final Temp'!$I$13,D590+A$2,0)</f>
        <v>907.19999999999231</v>
      </c>
      <c r="E591" s="66">
        <f>IF(D591&gt;0,'Final Temp'!$I$13+(('Final Temp'!I$17-'Final Temp'!$I$13)*(1-EXP(-D591/'Final Temp'!I$9))),C591)</f>
        <v>139.88064018949314</v>
      </c>
      <c r="F591" s="66">
        <f>IF(D591=0,E591,'Final Temp'!$I$13)</f>
        <v>75</v>
      </c>
      <c r="G591" s="66">
        <f t="shared" si="42"/>
        <v>139.88064018949314</v>
      </c>
      <c r="H591" s="66">
        <f>'Final Temp'!D$13+(('Final Temp'!I$17-'Final Temp'!D$13)*(1-EXP(-B591/'Final Temp'!I$9)))</f>
        <v>139.93732733015514</v>
      </c>
      <c r="I591" s="66">
        <f>IF('Final Temp'!$D$17&gt;='Final Temp'!$I$13,Calcs!H591,"")</f>
        <v>139.93732733015514</v>
      </c>
      <c r="L591" s="65">
        <f t="shared" si="39"/>
        <v>590</v>
      </c>
      <c r="M591" s="66">
        <f>'Final Temp'!$D$13+(('Final Temp'!$D$17-'Final Temp'!$D$13)*(1-EXP(-L591/'Final Temp'!$D$9)))</f>
        <v>120.58043045436573</v>
      </c>
      <c r="N591" s="65">
        <f>IF(M591&gt;'Final Temp'!$I$13,N590+K$2,0)</f>
        <v>435</v>
      </c>
      <c r="O591" s="66">
        <f>IF(N591&gt;0,'Final Temp'!$I$13+(('Final Temp'!$I$17-'Final Temp'!$I$13)*(1-EXP(-N591/'Final Temp'!$I$9))),M591)</f>
        <v>136.8305631046866</v>
      </c>
      <c r="P591" s="66">
        <f>IF(N591=0,O591,'Final Temp'!$I$13)</f>
        <v>75</v>
      </c>
      <c r="Q591" s="66">
        <f t="shared" si="40"/>
        <v>136.8305631046866</v>
      </c>
      <c r="R591" s="66">
        <f>'Final Temp'!$D$13+(('Final Temp'!$I$17-'Final Temp'!$D$13)*(1-EXP(-L591/'Final Temp'!$I$9)))</f>
        <v>138.33812253917557</v>
      </c>
      <c r="S591" s="66">
        <f>IF('Final Temp'!$D$17&gt;='Final Temp'!$I$13,Calcs!R591,"")</f>
        <v>138.33812253917557</v>
      </c>
    </row>
    <row r="592" spans="2:19" x14ac:dyDescent="0.25">
      <c r="B592" s="65">
        <f t="shared" si="41"/>
        <v>1063.7999999999884</v>
      </c>
      <c r="C592" s="66">
        <f>'Final Temp'!$D$13+(('Final Temp'!$D$17-'Final Temp'!$D$13)*(1-EXP(-B592/'Final Temp'!$D$9)))</f>
        <v>134.79213394240327</v>
      </c>
      <c r="D592" s="65">
        <f>IF(C592&gt;'Final Temp'!$I$13,D591+A$2,0)</f>
        <v>908.99999999999227</v>
      </c>
      <c r="E592" s="66">
        <f>IF(D592&gt;0,'Final Temp'!$I$13+(('Final Temp'!I$17-'Final Temp'!$I$13)*(1-EXP(-D592/'Final Temp'!I$9))),C592)</f>
        <v>139.88212290087225</v>
      </c>
      <c r="F592" s="66">
        <f>IF(D592=0,E592,'Final Temp'!$I$13)</f>
        <v>75</v>
      </c>
      <c r="G592" s="66">
        <f t="shared" si="42"/>
        <v>139.88212290087225</v>
      </c>
      <c r="H592" s="66">
        <f>'Final Temp'!D$13+(('Final Temp'!I$17-'Final Temp'!D$13)*(1-EXP(-B592/'Final Temp'!I$9)))</f>
        <v>139.93810586256353</v>
      </c>
      <c r="I592" s="66">
        <f>IF('Final Temp'!$D$17&gt;='Final Temp'!$I$13,Calcs!H592,"")</f>
        <v>139.93810586256353</v>
      </c>
      <c r="L592" s="65">
        <f t="shared" si="39"/>
        <v>591</v>
      </c>
      <c r="M592" s="66">
        <f>'Final Temp'!$D$13+(('Final Temp'!$D$17-'Final Temp'!$D$13)*(1-EXP(-L592/'Final Temp'!$D$9)))</f>
        <v>120.6342988512481</v>
      </c>
      <c r="N592" s="65">
        <f>IF(M592&gt;'Final Temp'!$I$13,N591+K$2,0)</f>
        <v>436</v>
      </c>
      <c r="O592" s="66">
        <f>IF(N592&gt;0,'Final Temp'!$I$13+(('Final Temp'!$I$17-'Final Temp'!$I$13)*(1-EXP(-N592/'Final Temp'!$I$9))),M592)</f>
        <v>136.85249683618966</v>
      </c>
      <c r="P592" s="66">
        <f>IF(N592=0,O592,'Final Temp'!$I$13)</f>
        <v>75</v>
      </c>
      <c r="Q592" s="66">
        <f t="shared" si="40"/>
        <v>136.85249683618966</v>
      </c>
      <c r="R592" s="66">
        <f>'Final Temp'!$D$13+(('Final Temp'!$I$17-'Final Temp'!$D$13)*(1-EXP(-L592/'Final Temp'!$I$9)))</f>
        <v>138.34962337519809</v>
      </c>
      <c r="S592" s="66">
        <f>IF('Final Temp'!$D$17&gt;='Final Temp'!$I$13,Calcs!R592,"")</f>
        <v>138.34962337519809</v>
      </c>
    </row>
    <row r="593" spans="2:19" x14ac:dyDescent="0.25">
      <c r="B593" s="65">
        <f t="shared" si="41"/>
        <v>1065.5999999999883</v>
      </c>
      <c r="C593" s="66">
        <f>'Final Temp'!$D$13+(('Final Temp'!$D$17-'Final Temp'!$D$13)*(1-EXP(-B593/'Final Temp'!$D$9)))</f>
        <v>134.81810828272725</v>
      </c>
      <c r="D593" s="65">
        <f>IF(C593&gt;'Final Temp'!$I$13,D592+A$2,0)</f>
        <v>910.79999999999222</v>
      </c>
      <c r="E593" s="66">
        <f>IF(D593&gt;0,'Final Temp'!$I$13+(('Final Temp'!I$17-'Final Temp'!$I$13)*(1-EXP(-D593/'Final Temp'!I$9))),C593)</f>
        <v>139.88358719371482</v>
      </c>
      <c r="F593" s="66">
        <f>IF(D593=0,E593,'Final Temp'!$I$13)</f>
        <v>75</v>
      </c>
      <c r="G593" s="66">
        <f t="shared" si="42"/>
        <v>139.88358719371482</v>
      </c>
      <c r="H593" s="66">
        <f>'Final Temp'!D$13+(('Final Temp'!I$17-'Final Temp'!D$13)*(1-EXP(-B593/'Final Temp'!I$9)))</f>
        <v>139.93887472388704</v>
      </c>
      <c r="I593" s="66">
        <f>IF('Final Temp'!$D$17&gt;='Final Temp'!$I$13,Calcs!H593,"")</f>
        <v>139.93887472388704</v>
      </c>
      <c r="L593" s="65">
        <f t="shared" si="39"/>
        <v>592</v>
      </c>
      <c r="M593" s="66">
        <f>'Final Temp'!$D$13+(('Final Temp'!$D$17-'Final Temp'!$D$13)*(1-EXP(-L593/'Final Temp'!$D$9)))</f>
        <v>120.68801782132802</v>
      </c>
      <c r="N593" s="65">
        <f>IF(M593&gt;'Final Temp'!$I$13,N592+K$2,0)</f>
        <v>437</v>
      </c>
      <c r="O593" s="66">
        <f>IF(N593&gt;0,'Final Temp'!$I$13+(('Final Temp'!$I$17-'Final Temp'!$I$13)*(1-EXP(-N593/'Final Temp'!$I$9))),M593)</f>
        <v>136.87427877777117</v>
      </c>
      <c r="P593" s="66">
        <f>IF(N593=0,O593,'Final Temp'!$I$13)</f>
        <v>75</v>
      </c>
      <c r="Q593" s="66">
        <f t="shared" si="40"/>
        <v>136.87427877777117</v>
      </c>
      <c r="R593" s="66">
        <f>'Final Temp'!$D$13+(('Final Temp'!$I$17-'Final Temp'!$D$13)*(1-EXP(-L593/'Final Temp'!$I$9)))</f>
        <v>138.36104462097865</v>
      </c>
      <c r="S593" s="66">
        <f>IF('Final Temp'!$D$17&gt;='Final Temp'!$I$13,Calcs!R593,"")</f>
        <v>138.36104462097865</v>
      </c>
    </row>
    <row r="594" spans="2:19" x14ac:dyDescent="0.25">
      <c r="B594" s="65">
        <f t="shared" si="41"/>
        <v>1067.3999999999883</v>
      </c>
      <c r="C594" s="66">
        <f>'Final Temp'!$D$13+(('Final Temp'!$D$17-'Final Temp'!$D$13)*(1-EXP(-B594/'Final Temp'!$D$9)))</f>
        <v>134.8439530754884</v>
      </c>
      <c r="D594" s="65">
        <f>IF(C594&gt;'Final Temp'!$I$13,D593+A$2,0)</f>
        <v>912.59999999999218</v>
      </c>
      <c r="E594" s="66">
        <f>IF(D594&gt;0,'Final Temp'!$I$13+(('Final Temp'!I$17-'Final Temp'!$I$13)*(1-EXP(-D594/'Final Temp'!I$9))),C594)</f>
        <v>139.88503329681956</v>
      </c>
      <c r="F594" s="66">
        <f>IF(D594=0,E594,'Final Temp'!$I$13)</f>
        <v>75</v>
      </c>
      <c r="G594" s="66">
        <f t="shared" si="42"/>
        <v>139.88503329681956</v>
      </c>
      <c r="H594" s="66">
        <f>'Final Temp'!D$13+(('Final Temp'!I$17-'Final Temp'!D$13)*(1-EXP(-B594/'Final Temp'!I$9)))</f>
        <v>139.93963403426179</v>
      </c>
      <c r="I594" s="66">
        <f>IF('Final Temp'!$D$17&gt;='Final Temp'!$I$13,Calcs!H594,"")</f>
        <v>139.93963403426179</v>
      </c>
      <c r="L594" s="65">
        <f t="shared" si="39"/>
        <v>593</v>
      </c>
      <c r="M594" s="66">
        <f>'Final Temp'!$D$13+(('Final Temp'!$D$17-'Final Temp'!$D$13)*(1-EXP(-L594/'Final Temp'!$D$9)))</f>
        <v>120.74158777910394</v>
      </c>
      <c r="N594" s="65">
        <f>IF(M594&gt;'Final Temp'!$I$13,N593+K$2,0)</f>
        <v>438</v>
      </c>
      <c r="O594" s="66">
        <f>IF(N594&gt;0,'Final Temp'!$I$13+(('Final Temp'!$I$17-'Final Temp'!$I$13)*(1-EXP(-N594/'Final Temp'!$I$9))),M594)</f>
        <v>136.89590997987625</v>
      </c>
      <c r="P594" s="66">
        <f>IF(N594=0,O594,'Final Temp'!$I$13)</f>
        <v>75</v>
      </c>
      <c r="Q594" s="66">
        <f t="shared" si="40"/>
        <v>136.89590997987625</v>
      </c>
      <c r="R594" s="66">
        <f>'Final Temp'!$D$13+(('Final Temp'!$I$17-'Final Temp'!$D$13)*(1-EXP(-L594/'Final Temp'!$I$9)))</f>
        <v>138.37238682731254</v>
      </c>
      <c r="S594" s="66">
        <f>IF('Final Temp'!$D$17&gt;='Final Temp'!$I$13,Calcs!R594,"")</f>
        <v>138.37238682731254</v>
      </c>
    </row>
    <row r="595" spans="2:19" x14ac:dyDescent="0.25">
      <c r="B595" s="65">
        <f t="shared" si="41"/>
        <v>1069.1999999999882</v>
      </c>
      <c r="C595" s="66">
        <f>'Final Temp'!$D$13+(('Final Temp'!$D$17-'Final Temp'!$D$13)*(1-EXP(-B595/'Final Temp'!$D$9)))</f>
        <v>134.86966896680792</v>
      </c>
      <c r="D595" s="65">
        <f>IF(C595&gt;'Final Temp'!$I$13,D594+A$2,0)</f>
        <v>914.39999999999213</v>
      </c>
      <c r="E595" s="66">
        <f>IF(D595&gt;0,'Final Temp'!$I$13+(('Final Temp'!I$17-'Final Temp'!$I$13)*(1-EXP(-D595/'Final Temp'!I$9))),C595)</f>
        <v>139.88646143614301</v>
      </c>
      <c r="F595" s="66">
        <f>IF(D595=0,E595,'Final Temp'!$I$13)</f>
        <v>75</v>
      </c>
      <c r="G595" s="66">
        <f t="shared" si="42"/>
        <v>139.88646143614301</v>
      </c>
      <c r="H595" s="66">
        <f>'Final Temp'!D$13+(('Final Temp'!I$17-'Final Temp'!D$13)*(1-EXP(-B595/'Final Temp'!I$9)))</f>
        <v>139.94038391233155</v>
      </c>
      <c r="I595" s="66">
        <f>IF('Final Temp'!$D$17&gt;='Final Temp'!$I$13,Calcs!H595,"")</f>
        <v>139.94038391233155</v>
      </c>
      <c r="L595" s="65">
        <f t="shared" si="39"/>
        <v>594</v>
      </c>
      <c r="M595" s="66">
        <f>'Final Temp'!$D$13+(('Final Temp'!$D$17-'Final Temp'!$D$13)*(1-EXP(-L595/'Final Temp'!$D$9)))</f>
        <v>120.79500913792459</v>
      </c>
      <c r="N595" s="65">
        <f>IF(M595&gt;'Final Temp'!$I$13,N594+K$2,0)</f>
        <v>439</v>
      </c>
      <c r="O595" s="66">
        <f>IF(N595&gt;0,'Final Temp'!$I$13+(('Final Temp'!$I$17-'Final Temp'!$I$13)*(1-EXP(-N595/'Final Temp'!$I$9))),M595)</f>
        <v>136.91739148568044</v>
      </c>
      <c r="P595" s="66">
        <f>IF(N595=0,O595,'Final Temp'!$I$13)</f>
        <v>75</v>
      </c>
      <c r="Q595" s="66">
        <f t="shared" si="40"/>
        <v>136.91739148568044</v>
      </c>
      <c r="R595" s="66">
        <f>'Final Temp'!$D$13+(('Final Temp'!$I$17-'Final Temp'!$D$13)*(1-EXP(-L595/'Final Temp'!$I$9)))</f>
        <v>138.38365054118341</v>
      </c>
      <c r="S595" s="66">
        <f>IF('Final Temp'!$D$17&gt;='Final Temp'!$I$13,Calcs!R595,"")</f>
        <v>138.38365054118341</v>
      </c>
    </row>
    <row r="596" spans="2:19" x14ac:dyDescent="0.25">
      <c r="B596" s="65">
        <f t="shared" si="41"/>
        <v>1070.9999999999882</v>
      </c>
      <c r="C596" s="66">
        <f>'Final Temp'!$D$13+(('Final Temp'!$D$17-'Final Temp'!$D$13)*(1-EXP(-B596/'Final Temp'!$D$9)))</f>
        <v>134.8952565995844</v>
      </c>
      <c r="D596" s="65">
        <f>IF(C596&gt;'Final Temp'!$I$13,D595+A$2,0)</f>
        <v>916.19999999999209</v>
      </c>
      <c r="E596" s="66">
        <f>IF(D596&gt;0,'Final Temp'!$I$13+(('Final Temp'!I$17-'Final Temp'!$I$13)*(1-EXP(-D596/'Final Temp'!I$9))),C596)</f>
        <v>139.8878718348349</v>
      </c>
      <c r="F596" s="66">
        <f>IF(D596=0,E596,'Final Temp'!$I$13)</f>
        <v>75</v>
      </c>
      <c r="G596" s="66">
        <f t="shared" si="42"/>
        <v>139.8878718348349</v>
      </c>
      <c r="H596" s="66">
        <f>'Final Temp'!D$13+(('Final Temp'!I$17-'Final Temp'!D$13)*(1-EXP(-B596/'Final Temp'!I$9)))</f>
        <v>139.94112447526635</v>
      </c>
      <c r="I596" s="66">
        <f>IF('Final Temp'!$D$17&gt;='Final Temp'!$I$13,Calcs!H596,"")</f>
        <v>139.94112447526635</v>
      </c>
      <c r="L596" s="65">
        <f t="shared" si="39"/>
        <v>595</v>
      </c>
      <c r="M596" s="66">
        <f>'Final Temp'!$D$13+(('Final Temp'!$D$17-'Final Temp'!$D$13)*(1-EXP(-L596/'Final Temp'!$D$9)))</f>
        <v>120.84828230999206</v>
      </c>
      <c r="N596" s="65">
        <f>IF(M596&gt;'Final Temp'!$I$13,N595+K$2,0)</f>
        <v>440</v>
      </c>
      <c r="O596" s="66">
        <f>IF(N596&gt;0,'Final Temp'!$I$13+(('Final Temp'!$I$17-'Final Temp'!$I$13)*(1-EXP(-N596/'Final Temp'!$I$9))),M596)</f>
        <v>136.93872433114018</v>
      </c>
      <c r="P596" s="66">
        <f>IF(N596=0,O596,'Final Temp'!$I$13)</f>
        <v>75</v>
      </c>
      <c r="Q596" s="66">
        <f t="shared" si="40"/>
        <v>136.93872433114018</v>
      </c>
      <c r="R596" s="66">
        <f>'Final Temp'!$D$13+(('Final Temp'!$I$17-'Final Temp'!$D$13)*(1-EXP(-L596/'Final Temp'!$I$9)))</f>
        <v>138.39483630578951</v>
      </c>
      <c r="S596" s="66">
        <f>IF('Final Temp'!$D$17&gt;='Final Temp'!$I$13,Calcs!R596,"")</f>
        <v>138.39483630578951</v>
      </c>
    </row>
    <row r="597" spans="2:19" x14ac:dyDescent="0.25">
      <c r="B597" s="65">
        <f t="shared" si="41"/>
        <v>1072.7999999999881</v>
      </c>
      <c r="C597" s="66">
        <f>'Final Temp'!$D$13+(('Final Temp'!$D$17-'Final Temp'!$D$13)*(1-EXP(-B597/'Final Temp'!$D$9)))</f>
        <v>134.92071661350997</v>
      </c>
      <c r="D597" s="65">
        <f>IF(C597&gt;'Final Temp'!$I$13,D596+A$2,0)</f>
        <v>917.99999999999204</v>
      </c>
      <c r="E597" s="66">
        <f>IF(D597&gt;0,'Final Temp'!$I$13+(('Final Temp'!I$17-'Final Temp'!$I$13)*(1-EXP(-D597/'Final Temp'!I$9))),C597)</f>
        <v>139.88926471327284</v>
      </c>
      <c r="F597" s="66">
        <f>IF(D597=0,E597,'Final Temp'!$I$13)</f>
        <v>75</v>
      </c>
      <c r="G597" s="66">
        <f t="shared" si="42"/>
        <v>139.88926471327284</v>
      </c>
      <c r="H597" s="66">
        <f>'Final Temp'!D$13+(('Final Temp'!I$17-'Final Temp'!D$13)*(1-EXP(-B597/'Final Temp'!I$9)))</f>
        <v>139.94185583878061</v>
      </c>
      <c r="I597" s="66">
        <f>IF('Final Temp'!$D$17&gt;='Final Temp'!$I$13,Calcs!H597,"")</f>
        <v>139.94185583878061</v>
      </c>
      <c r="L597" s="65">
        <f t="shared" si="39"/>
        <v>596</v>
      </c>
      <c r="M597" s="66">
        <f>'Final Temp'!$D$13+(('Final Temp'!$D$17-'Final Temp'!$D$13)*(1-EXP(-L597/'Final Temp'!$D$9)))</f>
        <v>120.90140770636505</v>
      </c>
      <c r="N597" s="65">
        <f>IF(M597&gt;'Final Temp'!$I$13,N596+K$2,0)</f>
        <v>441</v>
      </c>
      <c r="O597" s="66">
        <f>IF(N597&gt;0,'Final Temp'!$I$13+(('Final Temp'!$I$17-'Final Temp'!$I$13)*(1-EXP(-N597/'Final Temp'!$I$9))),M597)</f>
        <v>136.95990954504265</v>
      </c>
      <c r="P597" s="66">
        <f>IF(N597=0,O597,'Final Temp'!$I$13)</f>
        <v>75</v>
      </c>
      <c r="Q597" s="66">
        <f t="shared" si="40"/>
        <v>136.95990954504265</v>
      </c>
      <c r="R597" s="66">
        <f>'Final Temp'!$D$13+(('Final Temp'!$I$17-'Final Temp'!$D$13)*(1-EXP(-L597/'Final Temp'!$I$9)))</f>
        <v>138.4059446605699</v>
      </c>
      <c r="S597" s="66">
        <f>IF('Final Temp'!$D$17&gt;='Final Temp'!$I$13,Calcs!R597,"")</f>
        <v>138.4059446605699</v>
      </c>
    </row>
    <row r="598" spans="2:19" x14ac:dyDescent="0.25">
      <c r="B598" s="65">
        <f t="shared" si="41"/>
        <v>1074.5999999999881</v>
      </c>
      <c r="C598" s="66">
        <f>'Final Temp'!$D$13+(('Final Temp'!$D$17-'Final Temp'!$D$13)*(1-EXP(-B598/'Final Temp'!$D$9)))</f>
        <v>134.94604964508636</v>
      </c>
      <c r="D598" s="65">
        <f>IF(C598&gt;'Final Temp'!$I$13,D597+A$2,0)</f>
        <v>919.799999999992</v>
      </c>
      <c r="E598" s="66">
        <f>IF(D598&gt;0,'Final Temp'!$I$13+(('Final Temp'!I$17-'Final Temp'!$I$13)*(1-EXP(-D598/'Final Temp'!I$9))),C598)</f>
        <v>139.89064028909692</v>
      </c>
      <c r="F598" s="66">
        <f>IF(D598=0,E598,'Final Temp'!$I$13)</f>
        <v>75</v>
      </c>
      <c r="G598" s="66">
        <f t="shared" si="42"/>
        <v>139.89064028909692</v>
      </c>
      <c r="H598" s="66">
        <f>'Final Temp'!D$13+(('Final Temp'!I$17-'Final Temp'!D$13)*(1-EXP(-B598/'Final Temp'!I$9)))</f>
        <v>139.94257811715141</v>
      </c>
      <c r="I598" s="66">
        <f>IF('Final Temp'!$D$17&gt;='Final Temp'!$I$13,Calcs!H598,"")</f>
        <v>139.94257811715141</v>
      </c>
      <c r="L598" s="65">
        <f t="shared" si="39"/>
        <v>597</v>
      </c>
      <c r="M598" s="66">
        <f>'Final Temp'!$D$13+(('Final Temp'!$D$17-'Final Temp'!$D$13)*(1-EXP(-L598/'Final Temp'!$D$9)))</f>
        <v>120.95438573696201</v>
      </c>
      <c r="N598" s="65">
        <f>IF(M598&gt;'Final Temp'!$I$13,N597+K$2,0)</f>
        <v>442</v>
      </c>
      <c r="O598" s="66">
        <f>IF(N598&gt;0,'Final Temp'!$I$13+(('Final Temp'!$I$17-'Final Temp'!$I$13)*(1-EXP(-N598/'Final Temp'!$I$9))),M598)</f>
        <v>136.98094814905545</v>
      </c>
      <c r="P598" s="66">
        <f>IF(N598=0,O598,'Final Temp'!$I$13)</f>
        <v>75</v>
      </c>
      <c r="Q598" s="66">
        <f t="shared" si="40"/>
        <v>136.98094814905545</v>
      </c>
      <c r="R598" s="66">
        <f>'Final Temp'!$D$13+(('Final Temp'!$I$17-'Final Temp'!$D$13)*(1-EXP(-L598/'Final Temp'!$I$9)))</f>
        <v>138.41697614123063</v>
      </c>
      <c r="S598" s="66">
        <f>IF('Final Temp'!$D$17&gt;='Final Temp'!$I$13,Calcs!R598,"")</f>
        <v>138.41697614123063</v>
      </c>
    </row>
    <row r="599" spans="2:19" x14ac:dyDescent="0.25">
      <c r="B599" s="65">
        <f t="shared" si="41"/>
        <v>1076.399999999988</v>
      </c>
      <c r="C599" s="66">
        <f>'Final Temp'!$D$13+(('Final Temp'!$D$17-'Final Temp'!$D$13)*(1-EXP(-B599/'Final Temp'!$D$9)))</f>
        <v>134.97125632764065</v>
      </c>
      <c r="D599" s="65">
        <f>IF(C599&gt;'Final Temp'!$I$13,D598+A$2,0)</f>
        <v>921.59999999999195</v>
      </c>
      <c r="E599" s="66">
        <f>IF(D599&gt;0,'Final Temp'!$I$13+(('Final Temp'!I$17-'Final Temp'!$I$13)*(1-EXP(-D599/'Final Temp'!I$9))),C599)</f>
        <v>139.89199877724369</v>
      </c>
      <c r="F599" s="66">
        <f>IF(D599=0,E599,'Final Temp'!$I$13)</f>
        <v>75</v>
      </c>
      <c r="G599" s="66">
        <f t="shared" si="42"/>
        <v>139.89199877724369</v>
      </c>
      <c r="H599" s="66">
        <f>'Final Temp'!D$13+(('Final Temp'!I$17-'Final Temp'!D$13)*(1-EXP(-B599/'Final Temp'!I$9)))</f>
        <v>139.94329142323619</v>
      </c>
      <c r="I599" s="66">
        <f>IF('Final Temp'!$D$17&gt;='Final Temp'!$I$13,Calcs!H599,"")</f>
        <v>139.94329142323619</v>
      </c>
      <c r="L599" s="65">
        <f t="shared" si="39"/>
        <v>598</v>
      </c>
      <c r="M599" s="66">
        <f>'Final Temp'!$D$13+(('Final Temp'!$D$17-'Final Temp'!$D$13)*(1-EXP(-L599/'Final Temp'!$D$9)))</f>
        <v>121.0072168105643</v>
      </c>
      <c r="N599" s="65">
        <f>IF(M599&gt;'Final Temp'!$I$13,N598+K$2,0)</f>
        <v>443</v>
      </c>
      <c r="O599" s="66">
        <f>IF(N599&gt;0,'Final Temp'!$I$13+(('Final Temp'!$I$17-'Final Temp'!$I$13)*(1-EXP(-N599/'Final Temp'!$I$9))),M599)</f>
        <v>137.00184115777583</v>
      </c>
      <c r="P599" s="66">
        <f>IF(N599=0,O599,'Final Temp'!$I$13)</f>
        <v>75</v>
      </c>
      <c r="Q599" s="66">
        <f t="shared" si="40"/>
        <v>137.00184115777583</v>
      </c>
      <c r="R599" s="66">
        <f>'Final Temp'!$D$13+(('Final Temp'!$I$17-'Final Temp'!$D$13)*(1-EXP(-L599/'Final Temp'!$I$9)))</f>
        <v>138.42793127977041</v>
      </c>
      <c r="S599" s="66">
        <f>IF('Final Temp'!$D$17&gt;='Final Temp'!$I$13,Calcs!R599,"")</f>
        <v>138.42793127977041</v>
      </c>
    </row>
    <row r="600" spans="2:19" x14ac:dyDescent="0.25">
      <c r="B600" s="65">
        <f t="shared" si="41"/>
        <v>1078.199999999988</v>
      </c>
      <c r="C600" s="66">
        <f>'Final Temp'!$D$13+(('Final Temp'!$D$17-'Final Temp'!$D$13)*(1-EXP(-B600/'Final Temp'!$D$9)))</f>
        <v>134.99633729134121</v>
      </c>
      <c r="D600" s="65">
        <f>IF(C600&gt;'Final Temp'!$I$13,D599+A$2,0)</f>
        <v>923.39999999999191</v>
      </c>
      <c r="E600" s="66">
        <f>IF(D600&gt;0,'Final Temp'!$I$13+(('Final Temp'!I$17-'Final Temp'!$I$13)*(1-EXP(-D600/'Final Temp'!I$9))),C600)</f>
        <v>139.89334038997967</v>
      </c>
      <c r="F600" s="66">
        <f>IF(D600=0,E600,'Final Temp'!$I$13)</f>
        <v>75</v>
      </c>
      <c r="G600" s="66">
        <f t="shared" si="42"/>
        <v>139.89334038997967</v>
      </c>
      <c r="H600" s="66">
        <f>'Final Temp'!D$13+(('Final Temp'!I$17-'Final Temp'!D$13)*(1-EXP(-B600/'Final Temp'!I$9)))</f>
        <v>139.94399586849045</v>
      </c>
      <c r="I600" s="66">
        <f>IF('Final Temp'!$D$17&gt;='Final Temp'!$I$13,Calcs!H600,"")</f>
        <v>139.94399586849045</v>
      </c>
      <c r="L600" s="65">
        <f t="shared" si="39"/>
        <v>599</v>
      </c>
      <c r="M600" s="66">
        <f>'Final Temp'!$D$13+(('Final Temp'!$D$17-'Final Temp'!$D$13)*(1-EXP(-L600/'Final Temp'!$D$9)))</f>
        <v>121.05990133481936</v>
      </c>
      <c r="N600" s="65">
        <f>IF(M600&gt;'Final Temp'!$I$13,N599+K$2,0)</f>
        <v>444</v>
      </c>
      <c r="O600" s="66">
        <f>IF(N600&gt;0,'Final Temp'!$I$13+(('Final Temp'!$I$17-'Final Temp'!$I$13)*(1-EXP(-N600/'Final Temp'!$I$9))),M600)</f>
        <v>137.02258957877962</v>
      </c>
      <c r="P600" s="66">
        <f>IF(N600=0,O600,'Final Temp'!$I$13)</f>
        <v>75</v>
      </c>
      <c r="Q600" s="66">
        <f t="shared" si="40"/>
        <v>137.02258957877962</v>
      </c>
      <c r="R600" s="66">
        <f>'Final Temp'!$D$13+(('Final Temp'!$I$17-'Final Temp'!$D$13)*(1-EXP(-L600/'Final Temp'!$I$9)))</f>
        <v>138.43881060450624</v>
      </c>
      <c r="S600" s="66">
        <f>IF('Final Temp'!$D$17&gt;='Final Temp'!$I$13,Calcs!R600,"")</f>
        <v>138.43881060450624</v>
      </c>
    </row>
    <row r="601" spans="2:19" x14ac:dyDescent="0.25">
      <c r="B601" s="65">
        <f t="shared" si="41"/>
        <v>1079.9999999999879</v>
      </c>
      <c r="C601" s="66">
        <f>'Final Temp'!$D$13+(('Final Temp'!$D$17-'Final Temp'!$D$13)*(1-EXP(-B601/'Final Temp'!$D$9)))</f>
        <v>135.02129316321344</v>
      </c>
      <c r="D601" s="65">
        <f>IF(C601&gt;'Final Temp'!$I$13,D600+A$2,0)</f>
        <v>925.19999999999186</v>
      </c>
      <c r="E601" s="66">
        <f>IF(D601&gt;0,'Final Temp'!$I$13+(('Final Temp'!I$17-'Final Temp'!$I$13)*(1-EXP(-D601/'Final Temp'!I$9))),C601)</f>
        <v>139.89466533693457</v>
      </c>
      <c r="F601" s="66">
        <f>IF(D601=0,E601,'Final Temp'!$I$13)</f>
        <v>75</v>
      </c>
      <c r="G601" s="66">
        <f t="shared" si="42"/>
        <v>139.89466533693457</v>
      </c>
      <c r="H601" s="66">
        <f>'Final Temp'!D$13+(('Final Temp'!I$17-'Final Temp'!D$13)*(1-EXP(-B601/'Final Temp'!I$9)))</f>
        <v>139.94469156298521</v>
      </c>
      <c r="I601" s="66">
        <f>IF('Final Temp'!$D$17&gt;='Final Temp'!$I$13,Calcs!H601,"")</f>
        <v>139.94469156298521</v>
      </c>
      <c r="L601" s="68">
        <f t="shared" si="39"/>
        <v>600</v>
      </c>
      <c r="M601" s="69">
        <f>'Final Temp'!$D$13+(('Final Temp'!$D$17-'Final Temp'!$D$13)*(1-EXP(-L601/'Final Temp'!$D$9)))</f>
        <v>121.11243971624383</v>
      </c>
      <c r="N601" s="68">
        <f>IF(M601&gt;'Final Temp'!$I$13,N600+K$2,0)</f>
        <v>445</v>
      </c>
      <c r="O601" s="69">
        <f>IF(N601&gt;0,'Final Temp'!$I$13+(('Final Temp'!$I$17-'Final Temp'!$I$13)*(1-EXP(-N601/'Final Temp'!$I$9))),M601)</f>
        <v>137.04319441266983</v>
      </c>
      <c r="P601" s="69">
        <f>IF(N601=0,O601,'Final Temp'!$I$13)</f>
        <v>75</v>
      </c>
      <c r="Q601" s="69">
        <f t="shared" si="40"/>
        <v>137.04319441266983</v>
      </c>
      <c r="R601" s="69">
        <f>'Final Temp'!$D$13+(('Final Temp'!$I$17-'Final Temp'!$D$13)*(1-EXP(-L601/'Final Temp'!$I$9)))</f>
        <v>138.44961464009907</v>
      </c>
      <c r="S601" s="66">
        <f>IF('Final Temp'!$D$17&gt;='Final Temp'!$I$13,Calcs!R601,"")</f>
        <v>138.44961464009907</v>
      </c>
    </row>
    <row r="602" spans="2:19" x14ac:dyDescent="0.25">
      <c r="B602" s="65">
        <f t="shared" si="41"/>
        <v>1081.7999999999879</v>
      </c>
      <c r="C602" s="66">
        <f>'Final Temp'!$D$13+(('Final Temp'!$D$17-'Final Temp'!$D$13)*(1-EXP(-B602/'Final Temp'!$D$9)))</f>
        <v>135.04612456715546</v>
      </c>
      <c r="D602" s="65">
        <f>IF(C602&gt;'Final Temp'!$I$13,D601+A$2,0)</f>
        <v>926.99999999999181</v>
      </c>
      <c r="E602" s="66">
        <f>IF(D602&gt;0,'Final Temp'!$I$13+(('Final Temp'!I$17-'Final Temp'!$I$13)*(1-EXP(-D602/'Final Temp'!I$9))),C602)</f>
        <v>139.89597382513409</v>
      </c>
      <c r="F602" s="66">
        <f>IF(D602=0,E602,'Final Temp'!$I$13)</f>
        <v>75</v>
      </c>
      <c r="G602" s="66">
        <f t="shared" si="42"/>
        <v>139.89597382513409</v>
      </c>
      <c r="H602" s="66">
        <f>'Final Temp'!D$13+(('Final Temp'!I$17-'Final Temp'!D$13)*(1-EXP(-B602/'Final Temp'!I$9)))</f>
        <v>139.9453786154242</v>
      </c>
      <c r="I602" s="66">
        <f>IF('Final Temp'!$D$17&gt;='Final Temp'!$I$13,Calcs!H602,"")</f>
        <v>139.9453786154242</v>
      </c>
      <c r="L602" s="65">
        <f t="shared" si="39"/>
        <v>601</v>
      </c>
      <c r="M602" s="66">
        <f>'Final Temp'!$D$13+(('Final Temp'!$D$17-'Final Temp'!$D$13)*(1-EXP(-L602/'Final Temp'!$D$9)))</f>
        <v>121.1648323602267</v>
      </c>
      <c r="N602" s="65">
        <f>IF(M602&gt;'Final Temp'!$I$13,N601+K$2,0)</f>
        <v>446</v>
      </c>
      <c r="O602" s="66">
        <f>IF(N602&gt;0,'Final Temp'!$I$13+(('Final Temp'!$I$17-'Final Temp'!$I$13)*(1-EXP(-N602/'Final Temp'!$I$9))),M602)</f>
        <v>137.06365665312495</v>
      </c>
      <c r="P602" s="66">
        <f>IF(N602=0,O602,'Final Temp'!$I$13)</f>
        <v>75</v>
      </c>
      <c r="Q602" s="66">
        <f t="shared" si="40"/>
        <v>137.06365665312495</v>
      </c>
      <c r="R602" s="66">
        <f>'Final Temp'!$D$13+(('Final Temp'!$I$17-'Final Temp'!$D$13)*(1-EXP(-L602/'Final Temp'!$I$9)))</f>
        <v>138.46034390757893</v>
      </c>
      <c r="S602" s="66">
        <f>IF('Final Temp'!$D$17&gt;='Final Temp'!$I$13,Calcs!R602,"")</f>
        <v>138.46034390757893</v>
      </c>
    </row>
    <row r="603" spans="2:19" x14ac:dyDescent="0.25">
      <c r="B603" s="65">
        <f t="shared" si="41"/>
        <v>1083.5999999999879</v>
      </c>
      <c r="C603" s="66">
        <f>'Final Temp'!$D$13+(('Final Temp'!$D$17-'Final Temp'!$D$13)*(1-EXP(-B603/'Final Temp'!$D$9)))</f>
        <v>135.07083212395361</v>
      </c>
      <c r="D603" s="65">
        <f>IF(C603&gt;'Final Temp'!$I$13,D602+A$2,0)</f>
        <v>928.79999999999177</v>
      </c>
      <c r="E603" s="66">
        <f>IF(D603&gt;0,'Final Temp'!$I$13+(('Final Temp'!I$17-'Final Temp'!$I$13)*(1-EXP(-D603/'Final Temp'!I$9))),C603)</f>
        <v>139.89726605903215</v>
      </c>
      <c r="F603" s="66">
        <f>IF(D603=0,E603,'Final Temp'!$I$13)</f>
        <v>75</v>
      </c>
      <c r="G603" s="66">
        <f t="shared" si="42"/>
        <v>139.89726605903215</v>
      </c>
      <c r="H603" s="66">
        <f>'Final Temp'!D$13+(('Final Temp'!I$17-'Final Temp'!D$13)*(1-EXP(-B603/'Final Temp'!I$9)))</f>
        <v>139.94605713316068</v>
      </c>
      <c r="I603" s="66">
        <f>IF('Final Temp'!$D$17&gt;='Final Temp'!$I$13,Calcs!H603,"")</f>
        <v>139.94605713316068</v>
      </c>
      <c r="L603" s="65">
        <f t="shared" si="39"/>
        <v>602</v>
      </c>
      <c r="M603" s="66">
        <f>'Final Temp'!$D$13+(('Final Temp'!$D$17-'Final Temp'!$D$13)*(1-EXP(-L603/'Final Temp'!$D$9)))</f>
        <v>121.21707967103249</v>
      </c>
      <c r="N603" s="65">
        <f>IF(M603&gt;'Final Temp'!$I$13,N602+K$2,0)</f>
        <v>447</v>
      </c>
      <c r="O603" s="66">
        <f>IF(N603&gt;0,'Final Temp'!$I$13+(('Final Temp'!$I$17-'Final Temp'!$I$13)*(1-EXP(-N603/'Final Temp'!$I$9))),M603)</f>
        <v>137.0839772869468</v>
      </c>
      <c r="P603" s="66">
        <f>IF(N603=0,O603,'Final Temp'!$I$13)</f>
        <v>75</v>
      </c>
      <c r="Q603" s="66">
        <f t="shared" si="40"/>
        <v>137.0839772869468</v>
      </c>
      <c r="R603" s="66">
        <f>'Final Temp'!$D$13+(('Final Temp'!$I$17-'Final Temp'!$D$13)*(1-EXP(-L603/'Final Temp'!$I$9)))</f>
        <v>138.47099892437012</v>
      </c>
      <c r="S603" s="66">
        <f>IF('Final Temp'!$D$17&gt;='Final Temp'!$I$13,Calcs!R603,"")</f>
        <v>138.47099892437012</v>
      </c>
    </row>
    <row r="604" spans="2:19" x14ac:dyDescent="0.25">
      <c r="B604" s="65">
        <f t="shared" si="41"/>
        <v>1085.3999999999878</v>
      </c>
      <c r="C604" s="66">
        <f>'Final Temp'!$D$13+(('Final Temp'!$D$17-'Final Temp'!$D$13)*(1-EXP(-B604/'Final Temp'!$D$9)))</f>
        <v>135.09541645129815</v>
      </c>
      <c r="D604" s="65">
        <f>IF(C604&gt;'Final Temp'!$I$13,D603+A$2,0)</f>
        <v>930.59999999999172</v>
      </c>
      <c r="E604" s="66">
        <f>IF(D604&gt;0,'Final Temp'!$I$13+(('Final Temp'!I$17-'Final Temp'!$I$13)*(1-EXP(-D604/'Final Temp'!I$9))),C604)</f>
        <v>139.89854224054289</v>
      </c>
      <c r="F604" s="66">
        <f>IF(D604=0,E604,'Final Temp'!$I$13)</f>
        <v>75</v>
      </c>
      <c r="G604" s="66">
        <f t="shared" si="42"/>
        <v>139.89854224054289</v>
      </c>
      <c r="H604" s="66">
        <f>'Final Temp'!D$13+(('Final Temp'!I$17-'Final Temp'!D$13)*(1-EXP(-B604/'Final Temp'!I$9)))</f>
        <v>139.94672722221449</v>
      </c>
      <c r="I604" s="66">
        <f>IF('Final Temp'!$D$17&gt;='Final Temp'!$I$13,Calcs!H604,"")</f>
        <v>139.94672722221449</v>
      </c>
      <c r="L604" s="65">
        <f t="shared" si="39"/>
        <v>603</v>
      </c>
      <c r="M604" s="66">
        <f>'Final Temp'!$D$13+(('Final Temp'!$D$17-'Final Temp'!$D$13)*(1-EXP(-L604/'Final Temp'!$D$9)))</f>
        <v>121.26918205180431</v>
      </c>
      <c r="N604" s="65">
        <f>IF(M604&gt;'Final Temp'!$I$13,N603+K$2,0)</f>
        <v>448</v>
      </c>
      <c r="O604" s="66">
        <f>IF(N604&gt;0,'Final Temp'!$I$13+(('Final Temp'!$I$17-'Final Temp'!$I$13)*(1-EXP(-N604/'Final Temp'!$I$9))),M604)</f>
        <v>137.10415729410818</v>
      </c>
      <c r="P604" s="66">
        <f>IF(N604=0,O604,'Final Temp'!$I$13)</f>
        <v>75</v>
      </c>
      <c r="Q604" s="66">
        <f t="shared" si="40"/>
        <v>137.10415729410818</v>
      </c>
      <c r="R604" s="66">
        <f>'Final Temp'!$D$13+(('Final Temp'!$I$17-'Final Temp'!$D$13)*(1-EXP(-L604/'Final Temp'!$I$9)))</f>
        <v>138.48158020431623</v>
      </c>
      <c r="S604" s="66">
        <f>IF('Final Temp'!$D$17&gt;='Final Temp'!$I$13,Calcs!R604,"")</f>
        <v>138.48158020431623</v>
      </c>
    </row>
    <row r="605" spans="2:19" x14ac:dyDescent="0.25">
      <c r="B605" s="65">
        <f t="shared" si="41"/>
        <v>1087.1999999999878</v>
      </c>
      <c r="C605" s="66">
        <f>'Final Temp'!$D$13+(('Final Temp'!$D$17-'Final Temp'!$D$13)*(1-EXP(-B605/'Final Temp'!$D$9)))</f>
        <v>135.11987816379855</v>
      </c>
      <c r="D605" s="65">
        <f>IF(C605&gt;'Final Temp'!$I$13,D604+A$2,0)</f>
        <v>932.39999999999168</v>
      </c>
      <c r="E605" s="66">
        <f>IF(D605&gt;0,'Final Temp'!$I$13+(('Final Temp'!I$17-'Final Temp'!$I$13)*(1-EXP(-D605/'Final Temp'!I$9))),C605)</f>
        <v>139.89980256907234</v>
      </c>
      <c r="F605" s="66">
        <f>IF(D605=0,E605,'Final Temp'!$I$13)</f>
        <v>75</v>
      </c>
      <c r="G605" s="66">
        <f t="shared" si="42"/>
        <v>139.89980256907234</v>
      </c>
      <c r="H605" s="66">
        <f>'Final Temp'!D$13+(('Final Temp'!I$17-'Final Temp'!D$13)*(1-EXP(-B605/'Final Temp'!I$9)))</f>
        <v>139.94738898728838</v>
      </c>
      <c r="I605" s="66">
        <f>IF('Final Temp'!$D$17&gt;='Final Temp'!$I$13,Calcs!H605,"")</f>
        <v>139.94738898728838</v>
      </c>
      <c r="L605" s="65">
        <f t="shared" si="39"/>
        <v>604</v>
      </c>
      <c r="M605" s="66">
        <f>'Final Temp'!$D$13+(('Final Temp'!$D$17-'Final Temp'!$D$13)*(1-EXP(-L605/'Final Temp'!$D$9)))</f>
        <v>121.32113990456689</v>
      </c>
      <c r="N605" s="65">
        <f>IF(M605&gt;'Final Temp'!$I$13,N604+K$2,0)</f>
        <v>449</v>
      </c>
      <c r="O605" s="66">
        <f>IF(N605&gt;0,'Final Temp'!$I$13+(('Final Temp'!$I$17-'Final Temp'!$I$13)*(1-EXP(-N605/'Final Temp'!$I$9))),M605)</f>
        <v>137.12419764780003</v>
      </c>
      <c r="P605" s="66">
        <f>IF(N605=0,O605,'Final Temp'!$I$13)</f>
        <v>75</v>
      </c>
      <c r="Q605" s="66">
        <f t="shared" si="40"/>
        <v>137.12419764780003</v>
      </c>
      <c r="R605" s="66">
        <f>'Final Temp'!$D$13+(('Final Temp'!$I$17-'Final Temp'!$D$13)*(1-EXP(-L605/'Final Temp'!$I$9)))</f>
        <v>138.49208825770472</v>
      </c>
      <c r="S605" s="66">
        <f>IF('Final Temp'!$D$17&gt;='Final Temp'!$I$13,Calcs!R605,"")</f>
        <v>138.49208825770472</v>
      </c>
    </row>
    <row r="606" spans="2:19" x14ac:dyDescent="0.25">
      <c r="B606" s="65">
        <f t="shared" si="41"/>
        <v>1088.9999999999877</v>
      </c>
      <c r="C606" s="66">
        <f>'Final Temp'!$D$13+(('Final Temp'!$D$17-'Final Temp'!$D$13)*(1-EXP(-B606/'Final Temp'!$D$9)))</f>
        <v>135.14421787299884</v>
      </c>
      <c r="D606" s="65">
        <f>IF(C606&gt;'Final Temp'!$I$13,D605+A$2,0)</f>
        <v>934.19999999999163</v>
      </c>
      <c r="E606" s="66">
        <f>IF(D606&gt;0,'Final Temp'!$I$13+(('Final Temp'!I$17-'Final Temp'!$I$13)*(1-EXP(-D606/'Final Temp'!I$9))),C606)</f>
        <v>139.90104724154929</v>
      </c>
      <c r="F606" s="66">
        <f>IF(D606=0,E606,'Final Temp'!$I$13)</f>
        <v>75</v>
      </c>
      <c r="G606" s="66">
        <f t="shared" si="42"/>
        <v>139.90104724154929</v>
      </c>
      <c r="H606" s="66">
        <f>'Final Temp'!D$13+(('Final Temp'!I$17-'Final Temp'!D$13)*(1-EXP(-B606/'Final Temp'!I$9)))</f>
        <v>139.94804253178449</v>
      </c>
      <c r="I606" s="66">
        <f>IF('Final Temp'!$D$17&gt;='Final Temp'!$I$13,Calcs!H606,"")</f>
        <v>139.94804253178449</v>
      </c>
      <c r="L606" s="65">
        <f t="shared" si="39"/>
        <v>605</v>
      </c>
      <c r="M606" s="66">
        <f>'Final Temp'!$D$13+(('Final Temp'!$D$17-'Final Temp'!$D$13)*(1-EXP(-L606/'Final Temp'!$D$9)))</f>
        <v>121.37295363022992</v>
      </c>
      <c r="N606" s="65">
        <f>IF(M606&gt;'Final Temp'!$I$13,N605+K$2,0)</f>
        <v>450</v>
      </c>
      <c r="O606" s="66">
        <f>IF(N606&gt;0,'Final Temp'!$I$13+(('Final Temp'!$I$17-'Final Temp'!$I$13)*(1-EXP(-N606/'Final Temp'!$I$9))),M606)</f>
        <v>137.14409931447852</v>
      </c>
      <c r="P606" s="66">
        <f>IF(N606=0,O606,'Final Temp'!$I$13)</f>
        <v>75</v>
      </c>
      <c r="Q606" s="66">
        <f t="shared" si="40"/>
        <v>137.14409931447852</v>
      </c>
      <c r="R606" s="66">
        <f>'Final Temp'!$D$13+(('Final Temp'!$I$17-'Final Temp'!$D$13)*(1-EXP(-L606/'Final Temp'!$I$9)))</f>
        <v>138.5025235912918</v>
      </c>
      <c r="S606" s="66">
        <f>IF('Final Temp'!$D$17&gt;='Final Temp'!$I$13,Calcs!R606,"")</f>
        <v>138.5025235912918</v>
      </c>
    </row>
    <row r="607" spans="2:19" x14ac:dyDescent="0.25">
      <c r="B607" s="65">
        <f t="shared" si="41"/>
        <v>1090.7999999999877</v>
      </c>
      <c r="C607" s="66">
        <f>'Final Temp'!$D$13+(('Final Temp'!$D$17-'Final Temp'!$D$13)*(1-EXP(-B607/'Final Temp'!$D$9)))</f>
        <v>135.16843618739307</v>
      </c>
      <c r="D607" s="65">
        <f>IF(C607&gt;'Final Temp'!$I$13,D606+A$2,0)</f>
        <v>935.99999999999159</v>
      </c>
      <c r="E607" s="66">
        <f>IF(D607&gt;0,'Final Temp'!$I$13+(('Final Temp'!I$17-'Final Temp'!$I$13)*(1-EXP(-D607/'Final Temp'!I$9))),C607)</f>
        <v>139.90227645245645</v>
      </c>
      <c r="F607" s="66">
        <f>IF(D607=0,E607,'Final Temp'!$I$13)</f>
        <v>75</v>
      </c>
      <c r="G607" s="66">
        <f t="shared" si="42"/>
        <v>139.90227645245645</v>
      </c>
      <c r="H607" s="66">
        <f>'Final Temp'!D$13+(('Final Temp'!I$17-'Final Temp'!D$13)*(1-EXP(-B607/'Final Temp'!I$9)))</f>
        <v>139.94868795782051</v>
      </c>
      <c r="I607" s="66">
        <f>IF('Final Temp'!$D$17&gt;='Final Temp'!$I$13,Calcs!H607,"")</f>
        <v>139.94868795782051</v>
      </c>
      <c r="L607" s="65">
        <f t="shared" si="39"/>
        <v>606</v>
      </c>
      <c r="M607" s="66">
        <f>'Final Temp'!$D$13+(('Final Temp'!$D$17-'Final Temp'!$D$13)*(1-EXP(-L607/'Final Temp'!$D$9)))</f>
        <v>121.42462362859087</v>
      </c>
      <c r="N607" s="65">
        <f>IF(M607&gt;'Final Temp'!$I$13,N606+K$2,0)</f>
        <v>451</v>
      </c>
      <c r="O607" s="66">
        <f>IF(N607&gt;0,'Final Temp'!$I$13+(('Final Temp'!$I$17-'Final Temp'!$I$13)*(1-EXP(-N607/'Final Temp'!$I$9))),M607)</f>
        <v>137.1638632539115</v>
      </c>
      <c r="P607" s="66">
        <f>IF(N607=0,O607,'Final Temp'!$I$13)</f>
        <v>75</v>
      </c>
      <c r="Q607" s="66">
        <f t="shared" si="40"/>
        <v>137.1638632539115</v>
      </c>
      <c r="R607" s="66">
        <f>'Final Temp'!$D$13+(('Final Temp'!$I$17-'Final Temp'!$D$13)*(1-EXP(-L607/'Final Temp'!$I$9)))</f>
        <v>138.51288670832668</v>
      </c>
      <c r="S607" s="66">
        <f>IF('Final Temp'!$D$17&gt;='Final Temp'!$I$13,Calcs!R607,"")</f>
        <v>138.51288670832668</v>
      </c>
    </row>
    <row r="608" spans="2:19" x14ac:dyDescent="0.25">
      <c r="B608" s="65">
        <f t="shared" si="41"/>
        <v>1092.5999999999876</v>
      </c>
      <c r="C608" s="66">
        <f>'Final Temp'!$D$13+(('Final Temp'!$D$17-'Final Temp'!$D$13)*(1-EXP(-B608/'Final Temp'!$D$9)))</f>
        <v>135.19253371244031</v>
      </c>
      <c r="D608" s="65">
        <f>IF(C608&gt;'Final Temp'!$I$13,D607+A$2,0)</f>
        <v>937.79999999999154</v>
      </c>
      <c r="E608" s="66">
        <f>IF(D608&gt;0,'Final Temp'!$I$13+(('Final Temp'!I$17-'Final Temp'!$I$13)*(1-EXP(-D608/'Final Temp'!I$9))),C608)</f>
        <v>139.90349039386047</v>
      </c>
      <c r="F608" s="66">
        <f>IF(D608=0,E608,'Final Temp'!$I$13)</f>
        <v>75</v>
      </c>
      <c r="G608" s="66">
        <f t="shared" si="42"/>
        <v>139.90349039386047</v>
      </c>
      <c r="H608" s="66">
        <f>'Final Temp'!D$13+(('Final Temp'!I$17-'Final Temp'!D$13)*(1-EXP(-B608/'Final Temp'!I$9)))</f>
        <v>139.94932536624555</v>
      </c>
      <c r="I608" s="66">
        <f>IF('Final Temp'!$D$17&gt;='Final Temp'!$I$13,Calcs!H608,"")</f>
        <v>139.94932536624555</v>
      </c>
      <c r="L608" s="65">
        <f t="shared" si="39"/>
        <v>607</v>
      </c>
      <c r="M608" s="66">
        <f>'Final Temp'!$D$13+(('Final Temp'!$D$17-'Final Temp'!$D$13)*(1-EXP(-L608/'Final Temp'!$D$9)))</f>
        <v>121.47615029833828</v>
      </c>
      <c r="N608" s="65">
        <f>IF(M608&gt;'Final Temp'!$I$13,N607+K$2,0)</f>
        <v>452</v>
      </c>
      <c r="O608" s="66">
        <f>IF(N608&gt;0,'Final Temp'!$I$13+(('Final Temp'!$I$17-'Final Temp'!$I$13)*(1-EXP(-N608/'Final Temp'!$I$9))),M608)</f>
        <v>137.18349041922488</v>
      </c>
      <c r="P608" s="66">
        <f>IF(N608=0,O608,'Final Temp'!$I$13)</f>
        <v>75</v>
      </c>
      <c r="Q608" s="66">
        <f t="shared" si="40"/>
        <v>137.18349041922488</v>
      </c>
      <c r="R608" s="66">
        <f>'Final Temp'!$D$13+(('Final Temp'!$I$17-'Final Temp'!$D$13)*(1-EXP(-L608/'Final Temp'!$I$9)))</f>
        <v>138.52317810857585</v>
      </c>
      <c r="S608" s="66">
        <f>IF('Final Temp'!$D$17&gt;='Final Temp'!$I$13,Calcs!R608,"")</f>
        <v>138.52317810857585</v>
      </c>
    </row>
    <row r="609" spans="2:19" x14ac:dyDescent="0.25">
      <c r="B609" s="65">
        <f t="shared" si="41"/>
        <v>1094.3999999999876</v>
      </c>
      <c r="C609" s="66">
        <f>'Final Temp'!$D$13+(('Final Temp'!$D$17-'Final Temp'!$D$13)*(1-EXP(-B609/'Final Temp'!$D$9)))</f>
        <v>135.21651105057998</v>
      </c>
      <c r="D609" s="65">
        <f>IF(C609&gt;'Final Temp'!$I$13,D608+A$2,0)</f>
        <v>939.5999999999915</v>
      </c>
      <c r="E609" s="66">
        <f>IF(D609&gt;0,'Final Temp'!$I$13+(('Final Temp'!I$17-'Final Temp'!$I$13)*(1-EXP(-D609/'Final Temp'!I$9))),C609)</f>
        <v>139.90468925544221</v>
      </c>
      <c r="F609" s="66">
        <f>IF(D609=0,E609,'Final Temp'!$I$13)</f>
        <v>75</v>
      </c>
      <c r="G609" s="66">
        <f t="shared" si="42"/>
        <v>139.90468925544221</v>
      </c>
      <c r="H609" s="66">
        <f>'Final Temp'!D$13+(('Final Temp'!I$17-'Final Temp'!D$13)*(1-EXP(-B609/'Final Temp'!I$9)))</f>
        <v>139.94995485665595</v>
      </c>
      <c r="I609" s="66">
        <f>IF('Final Temp'!$D$17&gt;='Final Temp'!$I$13,Calcs!H609,"")</f>
        <v>139.94995485665595</v>
      </c>
      <c r="L609" s="65">
        <f t="shared" si="39"/>
        <v>608</v>
      </c>
      <c r="M609" s="66">
        <f>'Final Temp'!$D$13+(('Final Temp'!$D$17-'Final Temp'!$D$13)*(1-EXP(-L609/'Final Temp'!$D$9)))</f>
        <v>121.52753403705472</v>
      </c>
      <c r="N609" s="65">
        <f>IF(M609&gt;'Final Temp'!$I$13,N608+K$2,0)</f>
        <v>453</v>
      </c>
      <c r="O609" s="66">
        <f>IF(N609&gt;0,'Final Temp'!$I$13+(('Final Temp'!$I$17-'Final Temp'!$I$13)*(1-EXP(-N609/'Final Temp'!$I$9))),M609)</f>
        <v>137.20298175694859</v>
      </c>
      <c r="P609" s="66">
        <f>IF(N609=0,O609,'Final Temp'!$I$13)</f>
        <v>75</v>
      </c>
      <c r="Q609" s="66">
        <f t="shared" si="40"/>
        <v>137.20298175694859</v>
      </c>
      <c r="R609" s="66">
        <f>'Final Temp'!$D$13+(('Final Temp'!$I$17-'Final Temp'!$D$13)*(1-EXP(-L609/'Final Temp'!$I$9)))</f>
        <v>138.53339828834729</v>
      </c>
      <c r="S609" s="66">
        <f>IF('Final Temp'!$D$17&gt;='Final Temp'!$I$13,Calcs!R609,"")</f>
        <v>138.53339828834729</v>
      </c>
    </row>
    <row r="610" spans="2:19" x14ac:dyDescent="0.25">
      <c r="B610" s="65">
        <f t="shared" si="41"/>
        <v>1096.1999999999875</v>
      </c>
      <c r="C610" s="66">
        <f>'Final Temp'!$D$13+(('Final Temp'!$D$17-'Final Temp'!$D$13)*(1-EXP(-B610/'Final Temp'!$D$9)))</f>
        <v>135.2403688012468</v>
      </c>
      <c r="D610" s="65">
        <f>IF(C610&gt;'Final Temp'!$I$13,D609+A$2,0)</f>
        <v>941.39999999999145</v>
      </c>
      <c r="E610" s="66">
        <f>IF(D610&gt;0,'Final Temp'!$I$13+(('Final Temp'!I$17-'Final Temp'!$I$13)*(1-EXP(-D610/'Final Temp'!I$9))),C610)</f>
        <v>139.90587322452618</v>
      </c>
      <c r="F610" s="66">
        <f>IF(D610=0,E610,'Final Temp'!$I$13)</f>
        <v>75</v>
      </c>
      <c r="G610" s="66">
        <f t="shared" si="42"/>
        <v>139.90587322452618</v>
      </c>
      <c r="H610" s="66">
        <f>'Final Temp'!D$13+(('Final Temp'!I$17-'Final Temp'!D$13)*(1-EXP(-B610/'Final Temp'!I$9)))</f>
        <v>139.95057652741087</v>
      </c>
      <c r="I610" s="66">
        <f>IF('Final Temp'!$D$17&gt;='Final Temp'!$I$13,Calcs!H610,"")</f>
        <v>139.95057652741087</v>
      </c>
      <c r="L610" s="65">
        <f t="shared" si="39"/>
        <v>609</v>
      </c>
      <c r="M610" s="66">
        <f>'Final Temp'!$D$13+(('Final Temp'!$D$17-'Final Temp'!$D$13)*(1-EXP(-L610/'Final Temp'!$D$9)))</f>
        <v>121.57877524121993</v>
      </c>
      <c r="N610" s="65">
        <f>IF(M610&gt;'Final Temp'!$I$13,N609+K$2,0)</f>
        <v>454</v>
      </c>
      <c r="O610" s="66">
        <f>IF(N610&gt;0,'Final Temp'!$I$13+(('Final Temp'!$I$17-'Final Temp'!$I$13)*(1-EXP(-N610/'Final Temp'!$I$9))),M610)</f>
        <v>137.22233820706217</v>
      </c>
      <c r="P610" s="66">
        <f>IF(N610=0,O610,'Final Temp'!$I$13)</f>
        <v>75</v>
      </c>
      <c r="Q610" s="66">
        <f t="shared" si="40"/>
        <v>137.22233820706217</v>
      </c>
      <c r="R610" s="66">
        <f>'Final Temp'!$D$13+(('Final Temp'!$I$17-'Final Temp'!$D$13)*(1-EXP(-L610/'Final Temp'!$I$9)))</f>
        <v>138.5435477405143</v>
      </c>
      <c r="S610" s="66">
        <f>IF('Final Temp'!$D$17&gt;='Final Temp'!$I$13,Calcs!R610,"")</f>
        <v>138.5435477405143</v>
      </c>
    </row>
    <row r="611" spans="2:19" x14ac:dyDescent="0.25">
      <c r="B611" s="65">
        <f t="shared" si="41"/>
        <v>1097.9999999999875</v>
      </c>
      <c r="C611" s="66">
        <f>'Final Temp'!$D$13+(('Final Temp'!$D$17-'Final Temp'!$D$13)*(1-EXP(-B611/'Final Temp'!$D$9)))</f>
        <v>135.26410756088575</v>
      </c>
      <c r="D611" s="65">
        <f>IF(C611&gt;'Final Temp'!$I$13,D610+A$2,0)</f>
        <v>943.19999999999141</v>
      </c>
      <c r="E611" s="66">
        <f>IF(D611&gt;0,'Final Temp'!$I$13+(('Final Temp'!I$17-'Final Temp'!$I$13)*(1-EXP(-D611/'Final Temp'!I$9))),C611)</f>
        <v>139.90704248610999</v>
      </c>
      <c r="F611" s="66">
        <f>IF(D611=0,E611,'Final Temp'!$I$13)</f>
        <v>75</v>
      </c>
      <c r="G611" s="66">
        <f t="shared" si="42"/>
        <v>139.90704248610999</v>
      </c>
      <c r="H611" s="66">
        <f>'Final Temp'!D$13+(('Final Temp'!I$17-'Final Temp'!D$13)*(1-EXP(-B611/'Final Temp'!I$9)))</f>
        <v>139.95119047564765</v>
      </c>
      <c r="I611" s="66">
        <f>IF('Final Temp'!$D$17&gt;='Final Temp'!$I$13,Calcs!H611,"")</f>
        <v>139.95119047564765</v>
      </c>
      <c r="L611" s="65">
        <f t="shared" si="39"/>
        <v>610</v>
      </c>
      <c r="M611" s="66">
        <f>'Final Temp'!$D$13+(('Final Temp'!$D$17-'Final Temp'!$D$13)*(1-EXP(-L611/'Final Temp'!$D$9)))</f>
        <v>121.62987430621381</v>
      </c>
      <c r="N611" s="65">
        <f>IF(M611&gt;'Final Temp'!$I$13,N610+K$2,0)</f>
        <v>455</v>
      </c>
      <c r="O611" s="66">
        <f>IF(N611&gt;0,'Final Temp'!$I$13+(('Final Temp'!$I$17-'Final Temp'!$I$13)*(1-EXP(-N611/'Final Temp'!$I$9))),M611)</f>
        <v>137.24156070304014</v>
      </c>
      <c r="P611" s="66">
        <f>IF(N611=0,O611,'Final Temp'!$I$13)</f>
        <v>75</v>
      </c>
      <c r="Q611" s="66">
        <f t="shared" si="40"/>
        <v>137.24156070304014</v>
      </c>
      <c r="R611" s="66">
        <f>'Final Temp'!$D$13+(('Final Temp'!$I$17-'Final Temp'!$D$13)*(1-EXP(-L611/'Final Temp'!$I$9)))</f>
        <v>138.55362695453928</v>
      </c>
      <c r="S611" s="66">
        <f>IF('Final Temp'!$D$17&gt;='Final Temp'!$I$13,Calcs!R611,"")</f>
        <v>138.55362695453928</v>
      </c>
    </row>
    <row r="612" spans="2:19" x14ac:dyDescent="0.25">
      <c r="B612" s="65">
        <f t="shared" si="41"/>
        <v>1099.7999999999874</v>
      </c>
      <c r="C612" s="66">
        <f>'Final Temp'!$D$13+(('Final Temp'!$D$17-'Final Temp'!$D$13)*(1-EXP(-B612/'Final Temp'!$D$9)))</f>
        <v>135.28772792296706</v>
      </c>
      <c r="D612" s="65">
        <f>IF(C612&gt;'Final Temp'!$I$13,D611+A$2,0)</f>
        <v>944.99999999999136</v>
      </c>
      <c r="E612" s="66">
        <f>IF(D612&gt;0,'Final Temp'!$I$13+(('Final Temp'!I$17-'Final Temp'!$I$13)*(1-EXP(-D612/'Final Temp'!I$9))),C612)</f>
        <v>139.90819722289314</v>
      </c>
      <c r="F612" s="66">
        <f>IF(D612=0,E612,'Final Temp'!$I$13)</f>
        <v>75</v>
      </c>
      <c r="G612" s="66">
        <f t="shared" si="42"/>
        <v>139.90819722289314</v>
      </c>
      <c r="H612" s="66">
        <f>'Final Temp'!D$13+(('Final Temp'!I$17-'Final Temp'!D$13)*(1-EXP(-B612/'Final Temp'!I$9)))</f>
        <v>139.95179679729694</v>
      </c>
      <c r="I612" s="66">
        <f>IF('Final Temp'!$D$17&gt;='Final Temp'!$I$13,Calcs!H612,"")</f>
        <v>139.95179679729694</v>
      </c>
      <c r="L612" s="65">
        <f t="shared" si="39"/>
        <v>611</v>
      </c>
      <c r="M612" s="66">
        <f>'Final Temp'!$D$13+(('Final Temp'!$D$17-'Final Temp'!$D$13)*(1-EXP(-L612/'Final Temp'!$D$9)))</f>
        <v>121.68083162631953</v>
      </c>
      <c r="N612" s="65">
        <f>IF(M612&gt;'Final Temp'!$I$13,N611+K$2,0)</f>
        <v>456</v>
      </c>
      <c r="O612" s="66">
        <f>IF(N612&gt;0,'Final Temp'!$I$13+(('Final Temp'!$I$17-'Final Temp'!$I$13)*(1-EXP(-N612/'Final Temp'!$I$9))),M612)</f>
        <v>137.26065017189703</v>
      </c>
      <c r="P612" s="66">
        <f>IF(N612=0,O612,'Final Temp'!$I$13)</f>
        <v>75</v>
      </c>
      <c r="Q612" s="66">
        <f t="shared" si="40"/>
        <v>137.26065017189703</v>
      </c>
      <c r="R612" s="66">
        <f>'Final Temp'!$D$13+(('Final Temp'!$I$17-'Final Temp'!$D$13)*(1-EXP(-L612/'Final Temp'!$I$9)))</f>
        <v>138.56363641649745</v>
      </c>
      <c r="S612" s="66">
        <f>IF('Final Temp'!$D$17&gt;='Final Temp'!$I$13,Calcs!R612,"")</f>
        <v>138.56363641649745</v>
      </c>
    </row>
    <row r="613" spans="2:19" x14ac:dyDescent="0.25">
      <c r="B613" s="65">
        <f t="shared" si="41"/>
        <v>1101.5999999999874</v>
      </c>
      <c r="C613" s="66">
        <f>'Final Temp'!$D$13+(('Final Temp'!$D$17-'Final Temp'!$D$13)*(1-EXP(-B613/'Final Temp'!$D$9)))</f>
        <v>135.31123047800099</v>
      </c>
      <c r="D613" s="65">
        <f>IF(C613&gt;'Final Temp'!$I$13,D612+A$2,0)</f>
        <v>946.79999999999131</v>
      </c>
      <c r="E613" s="66">
        <f>IF(D613&gt;0,'Final Temp'!$I$13+(('Final Temp'!I$17-'Final Temp'!$I$13)*(1-EXP(-D613/'Final Temp'!I$9))),C613)</f>
        <v>139.90933761530556</v>
      </c>
      <c r="F613" s="66">
        <f>IF(D613=0,E613,'Final Temp'!$I$13)</f>
        <v>75</v>
      </c>
      <c r="G613" s="66">
        <f t="shared" si="42"/>
        <v>139.90933761530556</v>
      </c>
      <c r="H613" s="66">
        <f>'Final Temp'!D$13+(('Final Temp'!I$17-'Final Temp'!D$13)*(1-EXP(-B613/'Final Temp'!I$9)))</f>
        <v>139.95239558709778</v>
      </c>
      <c r="I613" s="66">
        <f>IF('Final Temp'!$D$17&gt;='Final Temp'!$I$13,Calcs!H613,"")</f>
        <v>139.95239558709778</v>
      </c>
      <c r="L613" s="65">
        <f t="shared" si="39"/>
        <v>612</v>
      </c>
      <c r="M613" s="66">
        <f>'Final Temp'!$D$13+(('Final Temp'!$D$17-'Final Temp'!$D$13)*(1-EXP(-L613/'Final Temp'!$D$9)))</f>
        <v>121.73164759472652</v>
      </c>
      <c r="N613" s="65">
        <f>IF(M613&gt;'Final Temp'!$I$13,N612+K$2,0)</f>
        <v>457</v>
      </c>
      <c r="O613" s="66">
        <f>IF(N613&gt;0,'Final Temp'!$I$13+(('Final Temp'!$I$17-'Final Temp'!$I$13)*(1-EXP(-N613/'Final Temp'!$I$9))),M613)</f>
        <v>137.2796075342321</v>
      </c>
      <c r="P613" s="66">
        <f>IF(N613=0,O613,'Final Temp'!$I$13)</f>
        <v>75</v>
      </c>
      <c r="Q613" s="66">
        <f t="shared" si="40"/>
        <v>137.2796075342321</v>
      </c>
      <c r="R613" s="66">
        <f>'Final Temp'!$D$13+(('Final Temp'!$I$17-'Final Temp'!$D$13)*(1-EXP(-L613/'Final Temp'!$I$9)))</f>
        <v>138.57357660910009</v>
      </c>
      <c r="S613" s="66">
        <f>IF('Final Temp'!$D$17&gt;='Final Temp'!$I$13,Calcs!R613,"")</f>
        <v>138.57357660910009</v>
      </c>
    </row>
    <row r="614" spans="2:19" x14ac:dyDescent="0.25">
      <c r="B614" s="65">
        <f t="shared" si="41"/>
        <v>1103.3999999999874</v>
      </c>
      <c r="C614" s="66">
        <f>'Final Temp'!$D$13+(('Final Temp'!$D$17-'Final Temp'!$D$13)*(1-EXP(-B614/'Final Temp'!$D$9)))</f>
        <v>135.33461581355266</v>
      </c>
      <c r="D614" s="65">
        <f>IF(C614&gt;'Final Temp'!$I$13,D613+A$2,0)</f>
        <v>948.59999999999127</v>
      </c>
      <c r="E614" s="66">
        <f>IF(D614&gt;0,'Final Temp'!$I$13+(('Final Temp'!I$17-'Final Temp'!$I$13)*(1-EXP(-D614/'Final Temp'!I$9))),C614)</f>
        <v>139.91046384153594</v>
      </c>
      <c r="F614" s="66">
        <f>IF(D614=0,E614,'Final Temp'!$I$13)</f>
        <v>75</v>
      </c>
      <c r="G614" s="66">
        <f t="shared" si="42"/>
        <v>139.91046384153594</v>
      </c>
      <c r="H614" s="66">
        <f>'Final Temp'!D$13+(('Final Temp'!I$17-'Final Temp'!D$13)*(1-EXP(-B614/'Final Temp'!I$9)))</f>
        <v>139.95298693861221</v>
      </c>
      <c r="I614" s="66">
        <f>IF('Final Temp'!$D$17&gt;='Final Temp'!$I$13,Calcs!H614,"")</f>
        <v>139.95298693861221</v>
      </c>
      <c r="L614" s="65">
        <f t="shared" si="39"/>
        <v>613</v>
      </c>
      <c r="M614" s="66">
        <f>'Final Temp'!$D$13+(('Final Temp'!$D$17-'Final Temp'!$D$13)*(1-EXP(-L614/'Final Temp'!$D$9)))</f>
        <v>121.78232260353361</v>
      </c>
      <c r="N614" s="65">
        <f>IF(M614&gt;'Final Temp'!$I$13,N613+K$2,0)</f>
        <v>458</v>
      </c>
      <c r="O614" s="66">
        <f>IF(N614&gt;0,'Final Temp'!$I$13+(('Final Temp'!$I$17-'Final Temp'!$I$13)*(1-EXP(-N614/'Final Temp'!$I$9))),M614)</f>
        <v>137.29843370427363</v>
      </c>
      <c r="P614" s="66">
        <f>IF(N614=0,O614,'Final Temp'!$I$13)</f>
        <v>75</v>
      </c>
      <c r="Q614" s="66">
        <f t="shared" si="40"/>
        <v>137.29843370427363</v>
      </c>
      <c r="R614" s="66">
        <f>'Final Temp'!$D$13+(('Final Temp'!$I$17-'Final Temp'!$D$13)*(1-EXP(-L614/'Final Temp'!$I$9)))</f>
        <v>138.58344801171796</v>
      </c>
      <c r="S614" s="66">
        <f>IF('Final Temp'!$D$17&gt;='Final Temp'!$I$13,Calcs!R614,"")</f>
        <v>138.58344801171796</v>
      </c>
    </row>
    <row r="615" spans="2:19" x14ac:dyDescent="0.25">
      <c r="B615" s="65">
        <f t="shared" si="41"/>
        <v>1105.1999999999873</v>
      </c>
      <c r="C615" s="66">
        <f>'Final Temp'!$D$13+(('Final Temp'!$D$17-'Final Temp'!$D$13)*(1-EXP(-B615/'Final Temp'!$D$9)))</f>
        <v>135.35788451425671</v>
      </c>
      <c r="D615" s="65">
        <f>IF(C615&gt;'Final Temp'!$I$13,D614+A$2,0)</f>
        <v>950.39999999999122</v>
      </c>
      <c r="E615" s="66">
        <f>IF(D615&gt;0,'Final Temp'!$I$13+(('Final Temp'!I$17-'Final Temp'!$I$13)*(1-EXP(-D615/'Final Temp'!I$9))),C615)</f>
        <v>139.91157607755937</v>
      </c>
      <c r="F615" s="66">
        <f>IF(D615=0,E615,'Final Temp'!$I$13)</f>
        <v>75</v>
      </c>
      <c r="G615" s="66">
        <f t="shared" si="42"/>
        <v>139.91157607755937</v>
      </c>
      <c r="H615" s="66">
        <f>'Final Temp'!D$13+(('Final Temp'!I$17-'Final Temp'!D$13)*(1-EXP(-B615/'Final Temp'!I$9)))</f>
        <v>139.95357094424017</v>
      </c>
      <c r="I615" s="66">
        <f>IF('Final Temp'!$D$17&gt;='Final Temp'!$I$13,Calcs!H615,"")</f>
        <v>139.95357094424017</v>
      </c>
      <c r="L615" s="65">
        <f t="shared" si="39"/>
        <v>614</v>
      </c>
      <c r="M615" s="66">
        <f>'Final Temp'!$D$13+(('Final Temp'!$D$17-'Final Temp'!$D$13)*(1-EXP(-L615/'Final Temp'!$D$9)))</f>
        <v>121.83285704375186</v>
      </c>
      <c r="N615" s="65">
        <f>IF(M615&gt;'Final Temp'!$I$13,N614+K$2,0)</f>
        <v>459</v>
      </c>
      <c r="O615" s="66">
        <f>IF(N615&gt;0,'Final Temp'!$I$13+(('Final Temp'!$I$17-'Final Temp'!$I$13)*(1-EXP(-N615/'Final Temp'!$I$9))),M615)</f>
        <v>137.31712958992316</v>
      </c>
      <c r="P615" s="66">
        <f>IF(N615=0,O615,'Final Temp'!$I$13)</f>
        <v>75</v>
      </c>
      <c r="Q615" s="66">
        <f t="shared" si="40"/>
        <v>137.31712958992316</v>
      </c>
      <c r="R615" s="66">
        <f>'Final Temp'!$D$13+(('Final Temp'!$I$17-'Final Temp'!$D$13)*(1-EXP(-L615/'Final Temp'!$I$9)))</f>
        <v>138.5932511004045</v>
      </c>
      <c r="S615" s="66">
        <f>IF('Final Temp'!$D$17&gt;='Final Temp'!$I$13,Calcs!R615,"")</f>
        <v>138.5932511004045</v>
      </c>
    </row>
    <row r="616" spans="2:19" x14ac:dyDescent="0.25">
      <c r="B616" s="65">
        <f t="shared" si="41"/>
        <v>1106.9999999999873</v>
      </c>
      <c r="C616" s="66">
        <f>'Final Temp'!$D$13+(('Final Temp'!$D$17-'Final Temp'!$D$13)*(1-EXP(-B616/'Final Temp'!$D$9)))</f>
        <v>135.38103716183184</v>
      </c>
      <c r="D616" s="65">
        <f>IF(C616&gt;'Final Temp'!$I$13,D615+A$2,0)</f>
        <v>952.19999999999118</v>
      </c>
      <c r="E616" s="66">
        <f>IF(D616&gt;0,'Final Temp'!$I$13+(('Final Temp'!I$17-'Final Temp'!$I$13)*(1-EXP(-D616/'Final Temp'!I$9))),C616)</f>
        <v>139.91267449716506</v>
      </c>
      <c r="F616" s="66">
        <f>IF(D616=0,E616,'Final Temp'!$I$13)</f>
        <v>75</v>
      </c>
      <c r="G616" s="66">
        <f t="shared" si="42"/>
        <v>139.91267449716506</v>
      </c>
      <c r="H616" s="66">
        <f>'Final Temp'!D$13+(('Final Temp'!I$17-'Final Temp'!D$13)*(1-EXP(-B616/'Final Temp'!I$9)))</f>
        <v>139.9541476952337</v>
      </c>
      <c r="I616" s="66">
        <f>IF('Final Temp'!$D$17&gt;='Final Temp'!$I$13,Calcs!H616,"")</f>
        <v>139.9541476952337</v>
      </c>
      <c r="L616" s="65">
        <f t="shared" si="39"/>
        <v>615</v>
      </c>
      <c r="M616" s="66">
        <f>'Final Temp'!$D$13+(('Final Temp'!$D$17-'Final Temp'!$D$13)*(1-EXP(-L616/'Final Temp'!$D$9)))</f>
        <v>121.88325130530778</v>
      </c>
      <c r="N616" s="65">
        <f>IF(M616&gt;'Final Temp'!$I$13,N615+K$2,0)</f>
        <v>460</v>
      </c>
      <c r="O616" s="66">
        <f>IF(N616&gt;0,'Final Temp'!$I$13+(('Final Temp'!$I$17-'Final Temp'!$I$13)*(1-EXP(-N616/'Final Temp'!$I$9))),M616)</f>
        <v>137.33569609279914</v>
      </c>
      <c r="P616" s="66">
        <f>IF(N616=0,O616,'Final Temp'!$I$13)</f>
        <v>75</v>
      </c>
      <c r="Q616" s="66">
        <f t="shared" si="40"/>
        <v>137.33569609279914</v>
      </c>
      <c r="R616" s="66">
        <f>'Final Temp'!$D$13+(('Final Temp'!$I$17-'Final Temp'!$D$13)*(1-EXP(-L616/'Final Temp'!$I$9)))</f>
        <v>138.60298634791855</v>
      </c>
      <c r="S616" s="66">
        <f>IF('Final Temp'!$D$17&gt;='Final Temp'!$I$13,Calcs!R616,"")</f>
        <v>138.60298634791855</v>
      </c>
    </row>
    <row r="617" spans="2:19" x14ac:dyDescent="0.25">
      <c r="B617" s="65">
        <f t="shared" si="41"/>
        <v>1108.7999999999872</v>
      </c>
      <c r="C617" s="66">
        <f>'Final Temp'!$D$13+(('Final Temp'!$D$17-'Final Temp'!$D$13)*(1-EXP(-B617/'Final Temp'!$D$9)))</f>
        <v>135.4040743350954</v>
      </c>
      <c r="D617" s="65">
        <f>IF(C617&gt;'Final Temp'!$I$13,D616+A$2,0)</f>
        <v>953.99999999999113</v>
      </c>
      <c r="E617" s="66">
        <f>IF(D617&gt;0,'Final Temp'!$I$13+(('Final Temp'!I$17-'Final Temp'!$I$13)*(1-EXP(-D617/'Final Temp'!I$9))),C617)</f>
        <v>139.91375927198322</v>
      </c>
      <c r="F617" s="66">
        <f>IF(D617=0,E617,'Final Temp'!$I$13)</f>
        <v>75</v>
      </c>
      <c r="G617" s="66">
        <f t="shared" si="42"/>
        <v>139.91375927198322</v>
      </c>
      <c r="H617" s="66">
        <f>'Final Temp'!D$13+(('Final Temp'!I$17-'Final Temp'!D$13)*(1-EXP(-B617/'Final Temp'!I$9)))</f>
        <v>139.95471728171131</v>
      </c>
      <c r="I617" s="66">
        <f>IF('Final Temp'!$D$17&gt;='Final Temp'!$I$13,Calcs!H617,"")</f>
        <v>139.95471728171131</v>
      </c>
      <c r="L617" s="65">
        <f t="shared" si="39"/>
        <v>616</v>
      </c>
      <c r="M617" s="66">
        <f>'Final Temp'!$D$13+(('Final Temp'!$D$17-'Final Temp'!$D$13)*(1-EXP(-L617/'Final Temp'!$D$9)))</f>
        <v>121.93350577704625</v>
      </c>
      <c r="N617" s="65">
        <f>IF(M617&gt;'Final Temp'!$I$13,N616+K$2,0)</f>
        <v>461</v>
      </c>
      <c r="O617" s="66">
        <f>IF(N617&gt;0,'Final Temp'!$I$13+(('Final Temp'!$I$17-'Final Temp'!$I$13)*(1-EXP(-N617/'Final Temp'!$I$9))),M617)</f>
        <v>137.35413410828056</v>
      </c>
      <c r="P617" s="66">
        <f>IF(N617=0,O617,'Final Temp'!$I$13)</f>
        <v>75</v>
      </c>
      <c r="Q617" s="66">
        <f t="shared" si="40"/>
        <v>137.35413410828056</v>
      </c>
      <c r="R617" s="66">
        <f>'Final Temp'!$D$13+(('Final Temp'!$I$17-'Final Temp'!$D$13)*(1-EXP(-L617/'Final Temp'!$I$9)))</f>
        <v>138.61265422374726</v>
      </c>
      <c r="S617" s="66">
        <f>IF('Final Temp'!$D$17&gt;='Final Temp'!$I$13,Calcs!R617,"")</f>
        <v>138.61265422374726</v>
      </c>
    </row>
    <row r="618" spans="2:19" x14ac:dyDescent="0.25">
      <c r="B618" s="65">
        <f t="shared" si="41"/>
        <v>1110.5999999999872</v>
      </c>
      <c r="C618" s="66">
        <f>'Final Temp'!$D$13+(('Final Temp'!$D$17-'Final Temp'!$D$13)*(1-EXP(-B618/'Final Temp'!$D$9)))</f>
        <v>135.426996609978</v>
      </c>
      <c r="D618" s="65">
        <f>IF(C618&gt;'Final Temp'!$I$13,D617+A$2,0)</f>
        <v>955.79999999999109</v>
      </c>
      <c r="E618" s="66">
        <f>IF(D618&gt;0,'Final Temp'!$I$13+(('Final Temp'!I$17-'Final Temp'!$I$13)*(1-EXP(-D618/'Final Temp'!I$9))),C618)</f>
        <v>139.9148305715122</v>
      </c>
      <c r="F618" s="66">
        <f>IF(D618=0,E618,'Final Temp'!$I$13)</f>
        <v>75</v>
      </c>
      <c r="G618" s="66">
        <f t="shared" si="42"/>
        <v>139.9148305715122</v>
      </c>
      <c r="H618" s="66">
        <f>'Final Temp'!D$13+(('Final Temp'!I$17-'Final Temp'!D$13)*(1-EXP(-B618/'Final Temp'!I$9)))</f>
        <v>139.95527979267209</v>
      </c>
      <c r="I618" s="66">
        <f>IF('Final Temp'!$D$17&gt;='Final Temp'!$I$13,Calcs!H618,"")</f>
        <v>139.95527979267209</v>
      </c>
      <c r="L618" s="65">
        <f t="shared" si="39"/>
        <v>617</v>
      </c>
      <c r="M618" s="66">
        <f>'Final Temp'!$D$13+(('Final Temp'!$D$17-'Final Temp'!$D$13)*(1-EXP(-L618/'Final Temp'!$D$9)))</f>
        <v>121.98362084673347</v>
      </c>
      <c r="N618" s="65">
        <f>IF(M618&gt;'Final Temp'!$I$13,N617+K$2,0)</f>
        <v>462</v>
      </c>
      <c r="O618" s="66">
        <f>IF(N618&gt;0,'Final Temp'!$I$13+(('Final Temp'!$I$17-'Final Temp'!$I$13)*(1-EXP(-N618/'Final Temp'!$I$9))),M618)</f>
        <v>137.37244452554989</v>
      </c>
      <c r="P618" s="66">
        <f>IF(N618=0,O618,'Final Temp'!$I$13)</f>
        <v>75</v>
      </c>
      <c r="Q618" s="66">
        <f t="shared" si="40"/>
        <v>137.37244452554989</v>
      </c>
      <c r="R618" s="66">
        <f>'Final Temp'!$D$13+(('Final Temp'!$I$17-'Final Temp'!$D$13)*(1-EXP(-L618/'Final Temp'!$I$9)))</f>
        <v>138.62225519412885</v>
      </c>
      <c r="S618" s="66">
        <f>IF('Final Temp'!$D$17&gt;='Final Temp'!$I$13,Calcs!R618,"")</f>
        <v>138.62225519412885</v>
      </c>
    </row>
    <row r="619" spans="2:19" x14ac:dyDescent="0.25">
      <c r="B619" s="65">
        <f t="shared" si="41"/>
        <v>1112.3999999999871</v>
      </c>
      <c r="C619" s="66">
        <f>'Final Temp'!$D$13+(('Final Temp'!$D$17-'Final Temp'!$D$13)*(1-EXP(-B619/'Final Temp'!$D$9)))</f>
        <v>135.44980455953768</v>
      </c>
      <c r="D619" s="65">
        <f>IF(C619&gt;'Final Temp'!$I$13,D618+A$2,0)</f>
        <v>957.59999999999104</v>
      </c>
      <c r="E619" s="66">
        <f>IF(D619&gt;0,'Final Temp'!$I$13+(('Final Temp'!I$17-'Final Temp'!$I$13)*(1-EXP(-D619/'Final Temp'!I$9))),C619)</f>
        <v>139.91588856314473</v>
      </c>
      <c r="F619" s="66">
        <f>IF(D619=0,E619,'Final Temp'!$I$13)</f>
        <v>75</v>
      </c>
      <c r="G619" s="66">
        <f t="shared" si="42"/>
        <v>139.91588856314473</v>
      </c>
      <c r="H619" s="66">
        <f>'Final Temp'!D$13+(('Final Temp'!I$17-'Final Temp'!D$13)*(1-EXP(-B619/'Final Temp'!I$9)))</f>
        <v>139.95583531600946</v>
      </c>
      <c r="I619" s="66">
        <f>IF('Final Temp'!$D$17&gt;='Final Temp'!$I$13,Calcs!H619,"")</f>
        <v>139.95583531600946</v>
      </c>
      <c r="L619" s="65">
        <f t="shared" si="39"/>
        <v>618</v>
      </c>
      <c r="M619" s="66">
        <f>'Final Temp'!$D$13+(('Final Temp'!$D$17-'Final Temp'!$D$13)*(1-EXP(-L619/'Final Temp'!$D$9)))</f>
        <v>122.03359690106005</v>
      </c>
      <c r="N619" s="65">
        <f>IF(M619&gt;'Final Temp'!$I$13,N618+K$2,0)</f>
        <v>463</v>
      </c>
      <c r="O619" s="66">
        <f>IF(N619&gt;0,'Final Temp'!$I$13+(('Final Temp'!$I$17-'Final Temp'!$I$13)*(1-EXP(-N619/'Final Temp'!$I$9))),M619)</f>
        <v>137.39062822763628</v>
      </c>
      <c r="P619" s="66">
        <f>IF(N619=0,O619,'Final Temp'!$I$13)</f>
        <v>75</v>
      </c>
      <c r="Q619" s="66">
        <f t="shared" si="40"/>
        <v>137.39062822763628</v>
      </c>
      <c r="R619" s="66">
        <f>'Final Temp'!$D$13+(('Final Temp'!$I$17-'Final Temp'!$D$13)*(1-EXP(-L619/'Final Temp'!$I$9)))</f>
        <v>138.63178972207493</v>
      </c>
      <c r="S619" s="66">
        <f>IF('Final Temp'!$D$17&gt;='Final Temp'!$I$13,Calcs!R619,"")</f>
        <v>138.63178972207493</v>
      </c>
    </row>
    <row r="620" spans="2:19" x14ac:dyDescent="0.25">
      <c r="B620" s="65">
        <f t="shared" si="41"/>
        <v>1114.1999999999871</v>
      </c>
      <c r="C620" s="66">
        <f>'Final Temp'!$D$13+(('Final Temp'!$D$17-'Final Temp'!$D$13)*(1-EXP(-B620/'Final Temp'!$D$9)))</f>
        <v>135.47249875397435</v>
      </c>
      <c r="D620" s="65">
        <f>IF(C620&gt;'Final Temp'!$I$13,D619+A$2,0)</f>
        <v>959.399999999991</v>
      </c>
      <c r="E620" s="66">
        <f>IF(D620&gt;0,'Final Temp'!$I$13+(('Final Temp'!I$17-'Final Temp'!$I$13)*(1-EXP(-D620/'Final Temp'!I$9))),C620)</f>
        <v>139.91693341219406</v>
      </c>
      <c r="F620" s="66">
        <f>IF(D620=0,E620,'Final Temp'!$I$13)</f>
        <v>75</v>
      </c>
      <c r="G620" s="66">
        <f t="shared" si="42"/>
        <v>139.91693341219406</v>
      </c>
      <c r="H620" s="66">
        <f>'Final Temp'!D$13+(('Final Temp'!I$17-'Final Temp'!D$13)*(1-EXP(-B620/'Final Temp'!I$9)))</f>
        <v>139.95638393852511</v>
      </c>
      <c r="I620" s="66">
        <f>IF('Final Temp'!$D$17&gt;='Final Temp'!$I$13,Calcs!H620,"")</f>
        <v>139.95638393852511</v>
      </c>
      <c r="L620" s="65">
        <f t="shared" si="39"/>
        <v>619</v>
      </c>
      <c r="M620" s="66">
        <f>'Final Temp'!$D$13+(('Final Temp'!$D$17-'Final Temp'!$D$13)*(1-EXP(-L620/'Final Temp'!$D$9)))</f>
        <v>122.08343432564398</v>
      </c>
      <c r="N620" s="65">
        <f>IF(M620&gt;'Final Temp'!$I$13,N619+K$2,0)</f>
        <v>464</v>
      </c>
      <c r="O620" s="66">
        <f>IF(N620&gt;0,'Final Temp'!$I$13+(('Final Temp'!$I$17-'Final Temp'!$I$13)*(1-EXP(-N620/'Final Temp'!$I$9))),M620)</f>
        <v>137.40868609145787</v>
      </c>
      <c r="P620" s="66">
        <f>IF(N620=0,O620,'Final Temp'!$I$13)</f>
        <v>75</v>
      </c>
      <c r="Q620" s="66">
        <f t="shared" si="40"/>
        <v>137.40868609145787</v>
      </c>
      <c r="R620" s="66">
        <f>'Final Temp'!$D$13+(('Final Temp'!$I$17-'Final Temp'!$D$13)*(1-EXP(-L620/'Final Temp'!$I$9)))</f>
        <v>138.64125826739291</v>
      </c>
      <c r="S620" s="66">
        <f>IF('Final Temp'!$D$17&gt;='Final Temp'!$I$13,Calcs!R620,"")</f>
        <v>138.64125826739291</v>
      </c>
    </row>
    <row r="621" spans="2:19" x14ac:dyDescent="0.25">
      <c r="B621" s="65">
        <f t="shared" si="41"/>
        <v>1115.999999999987</v>
      </c>
      <c r="C621" s="66">
        <f>'Final Temp'!$D$13+(('Final Temp'!$D$17-'Final Temp'!$D$13)*(1-EXP(-B621/'Final Temp'!$D$9)))</f>
        <v>135.49507976064405</v>
      </c>
      <c r="D621" s="65">
        <f>IF(C621&gt;'Final Temp'!$I$13,D620+A$2,0)</f>
        <v>961.19999999999095</v>
      </c>
      <c r="E621" s="66">
        <f>IF(D621&gt;0,'Final Temp'!$I$13+(('Final Temp'!I$17-'Final Temp'!$I$13)*(1-EXP(-D621/'Final Temp'!I$9))),C621)</f>
        <v>139.91796528192009</v>
      </c>
      <c r="F621" s="66">
        <f>IF(D621=0,E621,'Final Temp'!$I$13)</f>
        <v>75</v>
      </c>
      <c r="G621" s="66">
        <f t="shared" si="42"/>
        <v>139.91796528192009</v>
      </c>
      <c r="H621" s="66">
        <f>'Final Temp'!D$13+(('Final Temp'!I$17-'Final Temp'!D$13)*(1-EXP(-B621/'Final Temp'!I$9)))</f>
        <v>139.95692574594244</v>
      </c>
      <c r="I621" s="66">
        <f>IF('Final Temp'!$D$17&gt;='Final Temp'!$I$13,Calcs!H621,"")</f>
        <v>139.95692574594244</v>
      </c>
      <c r="L621" s="65">
        <f t="shared" si="39"/>
        <v>620</v>
      </c>
      <c r="M621" s="66">
        <f>'Final Temp'!$D$13+(('Final Temp'!$D$17-'Final Temp'!$D$13)*(1-EXP(-L621/'Final Temp'!$D$9)))</f>
        <v>122.13313350503348</v>
      </c>
      <c r="N621" s="65">
        <f>IF(M621&gt;'Final Temp'!$I$13,N620+K$2,0)</f>
        <v>465</v>
      </c>
      <c r="O621" s="66">
        <f>IF(N621&gt;0,'Final Temp'!$I$13+(('Final Temp'!$I$17-'Final Temp'!$I$13)*(1-EXP(-N621/'Final Temp'!$I$9))),M621)</f>
        <v>137.42661898786423</v>
      </c>
      <c r="P621" s="66">
        <f>IF(N621=0,O621,'Final Temp'!$I$13)</f>
        <v>75</v>
      </c>
      <c r="Q621" s="66">
        <f t="shared" si="40"/>
        <v>137.42661898786423</v>
      </c>
      <c r="R621" s="66">
        <f>'Final Temp'!$D$13+(('Final Temp'!$I$17-'Final Temp'!$D$13)*(1-EXP(-L621/'Final Temp'!$I$9)))</f>
        <v>138.6506612867081</v>
      </c>
      <c r="S621" s="66">
        <f>IF('Final Temp'!$D$17&gt;='Final Temp'!$I$13,Calcs!R621,"")</f>
        <v>138.6506612867081</v>
      </c>
    </row>
    <row r="622" spans="2:19" x14ac:dyDescent="0.25">
      <c r="B622" s="65">
        <f t="shared" si="41"/>
        <v>1117.799999999987</v>
      </c>
      <c r="C622" s="66">
        <f>'Final Temp'!$D$13+(('Final Temp'!$D$17-'Final Temp'!$D$13)*(1-EXP(-B622/'Final Temp'!$D$9)))</f>
        <v>135.51754814407315</v>
      </c>
      <c r="D622" s="65">
        <f>IF(C622&gt;'Final Temp'!$I$13,D621+A$2,0)</f>
        <v>962.99999999999091</v>
      </c>
      <c r="E622" s="66">
        <f>IF(D622&gt;0,'Final Temp'!$I$13+(('Final Temp'!I$17-'Final Temp'!$I$13)*(1-EXP(-D622/'Final Temp'!I$9))),C622)</f>
        <v>139.9189843335545</v>
      </c>
      <c r="F622" s="66">
        <f>IF(D622=0,E622,'Final Temp'!$I$13)</f>
        <v>75</v>
      </c>
      <c r="G622" s="66">
        <f t="shared" si="42"/>
        <v>139.9189843335545</v>
      </c>
      <c r="H622" s="66">
        <f>'Final Temp'!D$13+(('Final Temp'!I$17-'Final Temp'!D$13)*(1-EXP(-B622/'Final Temp'!I$9)))</f>
        <v>139.95746082291993</v>
      </c>
      <c r="I622" s="66">
        <f>IF('Final Temp'!$D$17&gt;='Final Temp'!$I$13,Calcs!H622,"")</f>
        <v>139.95746082291993</v>
      </c>
      <c r="L622" s="65">
        <f t="shared" si="39"/>
        <v>621</v>
      </c>
      <c r="M622" s="66">
        <f>'Final Temp'!$D$13+(('Final Temp'!$D$17-'Final Temp'!$D$13)*(1-EXP(-L622/'Final Temp'!$D$9)))</f>
        <v>122.18269482271016</v>
      </c>
      <c r="N622" s="65">
        <f>IF(M622&gt;'Final Temp'!$I$13,N621+K$2,0)</f>
        <v>466</v>
      </c>
      <c r="O622" s="66">
        <f>IF(N622&gt;0,'Final Temp'!$I$13+(('Final Temp'!$I$17-'Final Temp'!$I$13)*(1-EXP(-N622/'Final Temp'!$I$9))),M622)</f>
        <v>137.44442778167826</v>
      </c>
      <c r="P622" s="66">
        <f>IF(N622=0,O622,'Final Temp'!$I$13)</f>
        <v>75</v>
      </c>
      <c r="Q622" s="66">
        <f t="shared" si="40"/>
        <v>137.44442778167826</v>
      </c>
      <c r="R622" s="66">
        <f>'Final Temp'!$D$13+(('Final Temp'!$I$17-'Final Temp'!$D$13)*(1-EXP(-L622/'Final Temp'!$I$9)))</f>
        <v>138.65999923348591</v>
      </c>
      <c r="S622" s="66">
        <f>IF('Final Temp'!$D$17&gt;='Final Temp'!$I$13,Calcs!R622,"")</f>
        <v>138.65999923348591</v>
      </c>
    </row>
    <row r="623" spans="2:19" x14ac:dyDescent="0.25">
      <c r="B623" s="65">
        <f t="shared" si="41"/>
        <v>1119.5999999999869</v>
      </c>
      <c r="C623" s="66">
        <f>'Final Temp'!$D$13+(('Final Temp'!$D$17-'Final Temp'!$D$13)*(1-EXP(-B623/'Final Temp'!$D$9)))</f>
        <v>135.53990446597237</v>
      </c>
      <c r="D623" s="65">
        <f>IF(C623&gt;'Final Temp'!$I$13,D622+A$2,0)</f>
        <v>964.79999999999086</v>
      </c>
      <c r="E623" s="66">
        <f>IF(D623&gt;0,'Final Temp'!$I$13+(('Final Temp'!I$17-'Final Temp'!$I$13)*(1-EXP(-D623/'Final Temp'!I$9))),C623)</f>
        <v>139.9199907263262</v>
      </c>
      <c r="F623" s="66">
        <f>IF(D623=0,E623,'Final Temp'!$I$13)</f>
        <v>75</v>
      </c>
      <c r="G623" s="66">
        <f t="shared" si="42"/>
        <v>139.9199907263262</v>
      </c>
      <c r="H623" s="66">
        <f>'Final Temp'!D$13+(('Final Temp'!I$17-'Final Temp'!D$13)*(1-EXP(-B623/'Final Temp'!I$9)))</f>
        <v>139.95798925306443</v>
      </c>
      <c r="I623" s="66">
        <f>IF('Final Temp'!$D$17&gt;='Final Temp'!$I$13,Calcs!H623,"")</f>
        <v>139.95798925306443</v>
      </c>
      <c r="L623" s="65">
        <f t="shared" si="39"/>
        <v>622</v>
      </c>
      <c r="M623" s="66">
        <f>'Final Temp'!$D$13+(('Final Temp'!$D$17-'Final Temp'!$D$13)*(1-EXP(-L623/'Final Temp'!$D$9)))</f>
        <v>122.23211866109182</v>
      </c>
      <c r="N623" s="65">
        <f>IF(M623&gt;'Final Temp'!$I$13,N622+K$2,0)</f>
        <v>467</v>
      </c>
      <c r="O623" s="66">
        <f>IF(N623&gt;0,'Final Temp'!$I$13+(('Final Temp'!$I$17-'Final Temp'!$I$13)*(1-EXP(-N623/'Final Temp'!$I$9))),M623)</f>
        <v>137.46211333173804</v>
      </c>
      <c r="P623" s="66">
        <f>IF(N623=0,O623,'Final Temp'!$I$13)</f>
        <v>75</v>
      </c>
      <c r="Q623" s="66">
        <f t="shared" si="40"/>
        <v>137.46211333173804</v>
      </c>
      <c r="R623" s="66">
        <f>'Final Temp'!$D$13+(('Final Temp'!$I$17-'Final Temp'!$D$13)*(1-EXP(-L623/'Final Temp'!$I$9)))</f>
        <v>138.66927255805348</v>
      </c>
      <c r="S623" s="66">
        <f>IF('Final Temp'!$D$17&gt;='Final Temp'!$I$13,Calcs!R623,"")</f>
        <v>138.66927255805348</v>
      </c>
    </row>
    <row r="624" spans="2:19" x14ac:dyDescent="0.25">
      <c r="B624" s="65">
        <f t="shared" si="41"/>
        <v>1121.3999999999869</v>
      </c>
      <c r="C624" s="66">
        <f>'Final Temp'!$D$13+(('Final Temp'!$D$17-'Final Temp'!$D$13)*(1-EXP(-B624/'Final Temp'!$D$9)))</f>
        <v>135.56214928525097</v>
      </c>
      <c r="D624" s="65">
        <f>IF(C624&gt;'Final Temp'!$I$13,D623+A$2,0)</f>
        <v>966.59999999999081</v>
      </c>
      <c r="E624" s="66">
        <f>IF(D624&gt;0,'Final Temp'!$I$13+(('Final Temp'!I$17-'Final Temp'!$I$13)*(1-EXP(-D624/'Final Temp'!I$9))),C624)</f>
        <v>139.92098461748614</v>
      </c>
      <c r="F624" s="66">
        <f>IF(D624=0,E624,'Final Temp'!$I$13)</f>
        <v>75</v>
      </c>
      <c r="G624" s="66">
        <f t="shared" si="42"/>
        <v>139.92098461748614</v>
      </c>
      <c r="H624" s="66">
        <f>'Final Temp'!D$13+(('Final Temp'!I$17-'Final Temp'!D$13)*(1-EXP(-B624/'Final Temp'!I$9)))</f>
        <v>139.95851111894427</v>
      </c>
      <c r="I624" s="66">
        <f>IF('Final Temp'!$D$17&gt;='Final Temp'!$I$13,Calcs!H624,"")</f>
        <v>139.95851111894427</v>
      </c>
      <c r="L624" s="65">
        <f t="shared" si="39"/>
        <v>623</v>
      </c>
      <c r="M624" s="66">
        <f>'Final Temp'!$D$13+(('Final Temp'!$D$17-'Final Temp'!$D$13)*(1-EXP(-L624/'Final Temp'!$D$9)))</f>
        <v>122.28140540153548</v>
      </c>
      <c r="N624" s="65">
        <f>IF(M624&gt;'Final Temp'!$I$13,N623+K$2,0)</f>
        <v>468</v>
      </c>
      <c r="O624" s="66">
        <f>IF(N624&gt;0,'Final Temp'!$I$13+(('Final Temp'!$I$17-'Final Temp'!$I$13)*(1-EXP(-N624/'Final Temp'!$I$9))),M624)</f>
        <v>137.47967649093806</v>
      </c>
      <c r="P624" s="66">
        <f>IF(N624=0,O624,'Final Temp'!$I$13)</f>
        <v>75</v>
      </c>
      <c r="Q624" s="66">
        <f t="shared" si="40"/>
        <v>137.47967649093806</v>
      </c>
      <c r="R624" s="66">
        <f>'Final Temp'!$D$13+(('Final Temp'!$I$17-'Final Temp'!$D$13)*(1-EXP(-L624/'Final Temp'!$I$9)))</f>
        <v>138.67848170762153</v>
      </c>
      <c r="S624" s="66">
        <f>IF('Final Temp'!$D$17&gt;='Final Temp'!$I$13,Calcs!R624,"")</f>
        <v>138.67848170762153</v>
      </c>
    </row>
    <row r="625" spans="2:19" x14ac:dyDescent="0.25">
      <c r="B625" s="65">
        <f t="shared" si="41"/>
        <v>1123.1999999999869</v>
      </c>
      <c r="C625" s="66">
        <f>'Final Temp'!$D$13+(('Final Temp'!$D$17-'Final Temp'!$D$13)*(1-EXP(-B625/'Final Temp'!$D$9)))</f>
        <v>135.58428315803056</v>
      </c>
      <c r="D625" s="65">
        <f>IF(C625&gt;'Final Temp'!$I$13,D624+A$2,0)</f>
        <v>968.39999999999077</v>
      </c>
      <c r="E625" s="66">
        <f>IF(D625&gt;0,'Final Temp'!$I$13+(('Final Temp'!I$17-'Final Temp'!$I$13)*(1-EXP(-D625/'Final Temp'!I$9))),C625)</f>
        <v>139.92196616233178</v>
      </c>
      <c r="F625" s="66">
        <f>IF(D625=0,E625,'Final Temp'!$I$13)</f>
        <v>75</v>
      </c>
      <c r="G625" s="66">
        <f t="shared" si="42"/>
        <v>139.92196616233178</v>
      </c>
      <c r="H625" s="66">
        <f>'Final Temp'!D$13+(('Final Temp'!I$17-'Final Temp'!D$13)*(1-EXP(-B625/'Final Temp'!I$9)))</f>
        <v>139.95902650210201</v>
      </c>
      <c r="I625" s="66">
        <f>IF('Final Temp'!$D$17&gt;='Final Temp'!$I$13,Calcs!H625,"")</f>
        <v>139.95902650210201</v>
      </c>
      <c r="L625" s="65">
        <f t="shared" si="39"/>
        <v>624</v>
      </c>
      <c r="M625" s="66">
        <f>'Final Temp'!$D$13+(('Final Temp'!$D$17-'Final Temp'!$D$13)*(1-EXP(-L625/'Final Temp'!$D$9)))</f>
        <v>122.33055542434032</v>
      </c>
      <c r="N625" s="65">
        <f>IF(M625&gt;'Final Temp'!$I$13,N624+K$2,0)</f>
        <v>469</v>
      </c>
      <c r="O625" s="66">
        <f>IF(N625&gt;0,'Final Temp'!$I$13+(('Final Temp'!$I$17-'Final Temp'!$I$13)*(1-EXP(-N625/'Final Temp'!$I$9))),M625)</f>
        <v>137.49711810627053</v>
      </c>
      <c r="P625" s="66">
        <f>IF(N625=0,O625,'Final Temp'!$I$13)</f>
        <v>75</v>
      </c>
      <c r="Q625" s="66">
        <f t="shared" si="40"/>
        <v>137.49711810627053</v>
      </c>
      <c r="R625" s="66">
        <f>'Final Temp'!$D$13+(('Final Temp'!$I$17-'Final Temp'!$D$13)*(1-EXP(-L625/'Final Temp'!$I$9)))</f>
        <v>138.6876271263059</v>
      </c>
      <c r="S625" s="66">
        <f>IF('Final Temp'!$D$17&gt;='Final Temp'!$I$13,Calcs!R625,"")</f>
        <v>138.6876271263059</v>
      </c>
    </row>
    <row r="626" spans="2:19" x14ac:dyDescent="0.25">
      <c r="B626" s="65">
        <f t="shared" si="41"/>
        <v>1124.9999999999868</v>
      </c>
      <c r="C626" s="66">
        <f>'Final Temp'!$D$13+(('Final Temp'!$D$17-'Final Temp'!$D$13)*(1-EXP(-B626/'Final Temp'!$D$9)))</f>
        <v>135.60630663765909</v>
      </c>
      <c r="D626" s="65">
        <f>IF(C626&gt;'Final Temp'!$I$13,D625+A$2,0)</f>
        <v>970.19999999999072</v>
      </c>
      <c r="E626" s="66">
        <f>IF(D626&gt;0,'Final Temp'!$I$13+(('Final Temp'!I$17-'Final Temp'!$I$13)*(1-EXP(-D626/'Final Temp'!I$9))),C626)</f>
        <v>139.92293551423151</v>
      </c>
      <c r="F626" s="66">
        <f>IF(D626=0,E626,'Final Temp'!$I$13)</f>
        <v>75</v>
      </c>
      <c r="G626" s="66">
        <f t="shared" si="42"/>
        <v>139.92293551423151</v>
      </c>
      <c r="H626" s="66">
        <f>'Final Temp'!D$13+(('Final Temp'!I$17-'Final Temp'!D$13)*(1-EXP(-B626/'Final Temp'!I$9)))</f>
        <v>139.95953548306738</v>
      </c>
      <c r="I626" s="66">
        <f>IF('Final Temp'!$D$17&gt;='Final Temp'!$I$13,Calcs!H626,"")</f>
        <v>139.95953548306738</v>
      </c>
      <c r="L626" s="65">
        <f t="shared" si="39"/>
        <v>625</v>
      </c>
      <c r="M626" s="66">
        <f>'Final Temp'!$D$13+(('Final Temp'!$D$17-'Final Temp'!$D$13)*(1-EXP(-L626/'Final Temp'!$D$9)))</f>
        <v>122.37956910875059</v>
      </c>
      <c r="N626" s="65">
        <f>IF(M626&gt;'Final Temp'!$I$13,N625+K$2,0)</f>
        <v>470</v>
      </c>
      <c r="O626" s="66">
        <f>IF(N626&gt;0,'Final Temp'!$I$13+(('Final Temp'!$I$17-'Final Temp'!$I$13)*(1-EXP(-N626/'Final Temp'!$I$9))),M626)</f>
        <v>137.51443901886611</v>
      </c>
      <c r="P626" s="66">
        <f>IF(N626=0,O626,'Final Temp'!$I$13)</f>
        <v>75</v>
      </c>
      <c r="Q626" s="66">
        <f t="shared" si="40"/>
        <v>137.51443901886611</v>
      </c>
      <c r="R626" s="66">
        <f>'Final Temp'!$D$13+(('Final Temp'!$I$17-'Final Temp'!$D$13)*(1-EXP(-L626/'Final Temp'!$I$9)))</f>
        <v>138.69670925514907</v>
      </c>
      <c r="S626" s="66">
        <f>IF('Final Temp'!$D$17&gt;='Final Temp'!$I$13,Calcs!R626,"")</f>
        <v>138.69670925514907</v>
      </c>
    </row>
    <row r="627" spans="2:19" x14ac:dyDescent="0.25">
      <c r="B627" s="65">
        <f t="shared" si="41"/>
        <v>1126.7999999999868</v>
      </c>
      <c r="C627" s="66">
        <f>'Final Temp'!$D$13+(('Final Temp'!$D$17-'Final Temp'!$D$13)*(1-EXP(-B627/'Final Temp'!$D$9)))</f>
        <v>135.62822027472475</v>
      </c>
      <c r="D627" s="65">
        <f>IF(C627&gt;'Final Temp'!$I$13,D626+A$2,0)</f>
        <v>971.99999999999068</v>
      </c>
      <c r="E627" s="66">
        <f>IF(D627&gt;0,'Final Temp'!$I$13+(('Final Temp'!I$17-'Final Temp'!$I$13)*(1-EXP(-D627/'Final Temp'!I$9))),C627)</f>
        <v>139.92389282464859</v>
      </c>
      <c r="F627" s="66">
        <f>IF(D627=0,E627,'Final Temp'!$I$13)</f>
        <v>75</v>
      </c>
      <c r="G627" s="66">
        <f t="shared" si="42"/>
        <v>139.92389282464859</v>
      </c>
      <c r="H627" s="66">
        <f>'Final Temp'!D$13+(('Final Temp'!I$17-'Final Temp'!D$13)*(1-EXP(-B627/'Final Temp'!I$9)))</f>
        <v>139.96003814136964</v>
      </c>
      <c r="I627" s="66">
        <f>IF('Final Temp'!$D$17&gt;='Final Temp'!$I$13,Calcs!H627,"")</f>
        <v>139.96003814136964</v>
      </c>
      <c r="L627" s="65">
        <f t="shared" si="39"/>
        <v>626</v>
      </c>
      <c r="M627" s="66">
        <f>'Final Temp'!$D$13+(('Final Temp'!$D$17-'Final Temp'!$D$13)*(1-EXP(-L627/'Final Temp'!$D$9)))</f>
        <v>122.42844683295854</v>
      </c>
      <c r="N627" s="65">
        <f>IF(M627&gt;'Final Temp'!$I$13,N626+K$2,0)</f>
        <v>471</v>
      </c>
      <c r="O627" s="66">
        <f>IF(N627&gt;0,'Final Temp'!$I$13+(('Final Temp'!$I$17-'Final Temp'!$I$13)*(1-EXP(-N627/'Final Temp'!$I$9))),M627)</f>
        <v>137.53164006403452</v>
      </c>
      <c r="P627" s="66">
        <f>IF(N627=0,O627,'Final Temp'!$I$13)</f>
        <v>75</v>
      </c>
      <c r="Q627" s="66">
        <f t="shared" si="40"/>
        <v>137.53164006403452</v>
      </c>
      <c r="R627" s="66">
        <f>'Final Temp'!$D$13+(('Final Temp'!$I$17-'Final Temp'!$D$13)*(1-EXP(-L627/'Final Temp'!$I$9)))</f>
        <v>138.70572853214122</v>
      </c>
      <c r="S627" s="66">
        <f>IF('Final Temp'!$D$17&gt;='Final Temp'!$I$13,Calcs!R627,"")</f>
        <v>138.70572853214122</v>
      </c>
    </row>
    <row r="628" spans="2:19" x14ac:dyDescent="0.25">
      <c r="B628" s="65">
        <f t="shared" si="41"/>
        <v>1128.5999999999867</v>
      </c>
      <c r="C628" s="66">
        <f>'Final Temp'!$D$13+(('Final Temp'!$D$17-'Final Temp'!$D$13)*(1-EXP(-B628/'Final Temp'!$D$9)))</f>
        <v>135.65002461706956</v>
      </c>
      <c r="D628" s="65">
        <f>IF(C628&gt;'Final Temp'!$I$13,D627+A$2,0)</f>
        <v>973.79999999999063</v>
      </c>
      <c r="E628" s="66">
        <f>IF(D628&gt;0,'Final Temp'!$I$13+(('Final Temp'!I$17-'Final Temp'!$I$13)*(1-EXP(-D628/'Final Temp'!I$9))),C628)</f>
        <v>139.92483824316463</v>
      </c>
      <c r="F628" s="66">
        <f>IF(D628=0,E628,'Final Temp'!$I$13)</f>
        <v>75</v>
      </c>
      <c r="G628" s="66">
        <f t="shared" si="42"/>
        <v>139.92483824316463</v>
      </c>
      <c r="H628" s="66">
        <f>'Final Temp'!D$13+(('Final Temp'!I$17-'Final Temp'!D$13)*(1-EXP(-B628/'Final Temp'!I$9)))</f>
        <v>139.96053455555017</v>
      </c>
      <c r="I628" s="66">
        <f>IF('Final Temp'!$D$17&gt;='Final Temp'!$I$13,Calcs!H628,"")</f>
        <v>139.96053455555017</v>
      </c>
      <c r="L628" s="65">
        <f t="shared" si="39"/>
        <v>627</v>
      </c>
      <c r="M628" s="66">
        <f>'Final Temp'!$D$13+(('Final Temp'!$D$17-'Final Temp'!$D$13)*(1-EXP(-L628/'Final Temp'!$D$9)))</f>
        <v>122.47718897410734</v>
      </c>
      <c r="N628" s="65">
        <f>IF(M628&gt;'Final Temp'!$I$13,N627+K$2,0)</f>
        <v>472</v>
      </c>
      <c r="O628" s="66">
        <f>IF(N628&gt;0,'Final Temp'!$I$13+(('Final Temp'!$I$17-'Final Temp'!$I$13)*(1-EXP(-N628/'Final Temp'!$I$9))),M628)</f>
        <v>137.54872207130478</v>
      </c>
      <c r="P628" s="66">
        <f>IF(N628=0,O628,'Final Temp'!$I$13)</f>
        <v>75</v>
      </c>
      <c r="Q628" s="66">
        <f t="shared" si="40"/>
        <v>137.54872207130478</v>
      </c>
      <c r="R628" s="66">
        <f>'Final Temp'!$D$13+(('Final Temp'!$I$17-'Final Temp'!$D$13)*(1-EXP(-L628/'Final Temp'!$I$9)))</f>
        <v>138.71468539224153</v>
      </c>
      <c r="S628" s="66">
        <f>IF('Final Temp'!$D$17&gt;='Final Temp'!$I$13,Calcs!R628,"")</f>
        <v>138.71468539224153</v>
      </c>
    </row>
    <row r="629" spans="2:19" x14ac:dyDescent="0.25">
      <c r="B629" s="65">
        <f t="shared" si="41"/>
        <v>1130.3999999999867</v>
      </c>
      <c r="C629" s="66">
        <f>'Final Temp'!$D$13+(('Final Temp'!$D$17-'Final Temp'!$D$13)*(1-EXP(-B629/'Final Temp'!$D$9)))</f>
        <v>135.67172020980325</v>
      </c>
      <c r="D629" s="65">
        <f>IF(C629&gt;'Final Temp'!$I$13,D628+A$2,0)</f>
        <v>975.59999999999059</v>
      </c>
      <c r="E629" s="66">
        <f>IF(D629&gt;0,'Final Temp'!$I$13+(('Final Temp'!I$17-'Final Temp'!$I$13)*(1-EXP(-D629/'Final Temp'!I$9))),C629)</f>
        <v>139.92577191750325</v>
      </c>
      <c r="F629" s="66">
        <f>IF(D629=0,E629,'Final Temp'!$I$13)</f>
        <v>75</v>
      </c>
      <c r="G629" s="66">
        <f t="shared" si="42"/>
        <v>139.92577191750325</v>
      </c>
      <c r="H629" s="66">
        <f>'Final Temp'!D$13+(('Final Temp'!I$17-'Final Temp'!D$13)*(1-EXP(-B629/'Final Temp'!I$9)))</f>
        <v>139.96102480317472</v>
      </c>
      <c r="I629" s="66">
        <f>IF('Final Temp'!$D$17&gt;='Final Temp'!$I$13,Calcs!H629,"")</f>
        <v>139.96102480317472</v>
      </c>
      <c r="L629" s="65">
        <f t="shared" si="39"/>
        <v>628</v>
      </c>
      <c r="M629" s="66">
        <f>'Final Temp'!$D$13+(('Final Temp'!$D$17-'Final Temp'!$D$13)*(1-EXP(-L629/'Final Temp'!$D$9)))</f>
        <v>122.52579590829399</v>
      </c>
      <c r="N629" s="65">
        <f>IF(M629&gt;'Final Temp'!$I$13,N628+K$2,0)</f>
        <v>473</v>
      </c>
      <c r="O629" s="66">
        <f>IF(N629&gt;0,'Final Temp'!$I$13+(('Final Temp'!$I$17-'Final Temp'!$I$13)*(1-EXP(-N629/'Final Temp'!$I$9))),M629)</f>
        <v>137.56568586446528</v>
      </c>
      <c r="P629" s="66">
        <f>IF(N629=0,O629,'Final Temp'!$I$13)</f>
        <v>75</v>
      </c>
      <c r="Q629" s="66">
        <f t="shared" si="40"/>
        <v>137.56568586446528</v>
      </c>
      <c r="R629" s="66">
        <f>'Final Temp'!$D$13+(('Final Temp'!$I$17-'Final Temp'!$D$13)*(1-EXP(-L629/'Final Temp'!$I$9)))</f>
        <v>138.72358026739909</v>
      </c>
      <c r="S629" s="66">
        <f>IF('Final Temp'!$D$17&gt;='Final Temp'!$I$13,Calcs!R629,"")</f>
        <v>138.72358026739909</v>
      </c>
    </row>
    <row r="630" spans="2:19" x14ac:dyDescent="0.25">
      <c r="B630" s="65">
        <f t="shared" si="41"/>
        <v>1132.1999999999866</v>
      </c>
      <c r="C630" s="66">
        <f>'Final Temp'!$D$13+(('Final Temp'!$D$17-'Final Temp'!$D$13)*(1-EXP(-B630/'Final Temp'!$D$9)))</f>
        <v>135.69330759531675</v>
      </c>
      <c r="D630" s="65">
        <f>IF(C630&gt;'Final Temp'!$I$13,D629+A$2,0)</f>
        <v>977.39999999999054</v>
      </c>
      <c r="E630" s="66">
        <f>IF(D630&gt;0,'Final Temp'!$I$13+(('Final Temp'!I$17-'Final Temp'!$I$13)*(1-EXP(-D630/'Final Temp'!I$9))),C630)</f>
        <v>139.92669399355299</v>
      </c>
      <c r="F630" s="66">
        <f>IF(D630=0,E630,'Final Temp'!$I$13)</f>
        <v>75</v>
      </c>
      <c r="G630" s="66">
        <f t="shared" si="42"/>
        <v>139.92669399355299</v>
      </c>
      <c r="H630" s="66">
        <f>'Final Temp'!D$13+(('Final Temp'!I$17-'Final Temp'!D$13)*(1-EXP(-B630/'Final Temp'!I$9)))</f>
        <v>139.96150896084549</v>
      </c>
      <c r="I630" s="66">
        <f>IF('Final Temp'!$D$17&gt;='Final Temp'!$I$13,Calcs!H630,"")</f>
        <v>139.96150896084549</v>
      </c>
      <c r="L630" s="65">
        <f t="shared" si="39"/>
        <v>629</v>
      </c>
      <c r="M630" s="66">
        <f>'Final Temp'!$D$13+(('Final Temp'!$D$17-'Final Temp'!$D$13)*(1-EXP(-L630/'Final Temp'!$D$9)))</f>
        <v>122.57426801057224</v>
      </c>
      <c r="N630" s="65">
        <f>IF(M630&gt;'Final Temp'!$I$13,N629+K$2,0)</f>
        <v>474</v>
      </c>
      <c r="O630" s="66">
        <f>IF(N630&gt;0,'Final Temp'!$I$13+(('Final Temp'!$I$17-'Final Temp'!$I$13)*(1-EXP(-N630/'Final Temp'!$I$9))),M630)</f>
        <v>137.58253226160349</v>
      </c>
      <c r="P630" s="66">
        <f>IF(N630=0,O630,'Final Temp'!$I$13)</f>
        <v>75</v>
      </c>
      <c r="Q630" s="66">
        <f t="shared" si="40"/>
        <v>137.58253226160349</v>
      </c>
      <c r="R630" s="66">
        <f>'Final Temp'!$D$13+(('Final Temp'!$I$17-'Final Temp'!$D$13)*(1-EXP(-L630/'Final Temp'!$I$9)))</f>
        <v>138.73241358657367</v>
      </c>
      <c r="S630" s="66">
        <f>IF('Final Temp'!$D$17&gt;='Final Temp'!$I$13,Calcs!R630,"")</f>
        <v>138.73241358657367</v>
      </c>
    </row>
    <row r="631" spans="2:19" x14ac:dyDescent="0.25">
      <c r="B631" s="65">
        <f t="shared" si="41"/>
        <v>1133.9999999999866</v>
      </c>
      <c r="C631" s="66">
        <f>'Final Temp'!$D$13+(('Final Temp'!$D$17-'Final Temp'!$D$13)*(1-EXP(-B631/'Final Temp'!$D$9)))</f>
        <v>135.71478731329583</v>
      </c>
      <c r="D631" s="65">
        <f>IF(C631&gt;'Final Temp'!$I$13,D630+A$2,0)</f>
        <v>979.1999999999905</v>
      </c>
      <c r="E631" s="66">
        <f>IF(D631&gt;0,'Final Temp'!$I$13+(('Final Temp'!I$17-'Final Temp'!$I$13)*(1-EXP(-D631/'Final Temp'!I$9))),C631)</f>
        <v>139.92760461539007</v>
      </c>
      <c r="F631" s="66">
        <f>IF(D631=0,E631,'Final Temp'!$I$13)</f>
        <v>75</v>
      </c>
      <c r="G631" s="66">
        <f t="shared" si="42"/>
        <v>139.92760461539007</v>
      </c>
      <c r="H631" s="66">
        <f>'Final Temp'!D$13+(('Final Temp'!I$17-'Final Temp'!D$13)*(1-EXP(-B631/'Final Temp'!I$9)))</f>
        <v>139.96198710421305</v>
      </c>
      <c r="I631" s="66">
        <f>IF('Final Temp'!$D$17&gt;='Final Temp'!$I$13,Calcs!H631,"")</f>
        <v>139.96198710421305</v>
      </c>
      <c r="L631" s="68">
        <f t="shared" si="39"/>
        <v>630</v>
      </c>
      <c r="M631" s="69">
        <f>'Final Temp'!$D$13+(('Final Temp'!$D$17-'Final Temp'!$D$13)*(1-EXP(-L631/'Final Temp'!$D$9)))</f>
        <v>122.62260565495548</v>
      </c>
      <c r="N631" s="68">
        <f>IF(M631&gt;'Final Temp'!$I$13,N630+K$2,0)</f>
        <v>475</v>
      </c>
      <c r="O631" s="69">
        <f>IF(N631&gt;0,'Final Temp'!$I$13+(('Final Temp'!$I$17-'Final Temp'!$I$13)*(1-EXP(-N631/'Final Temp'!$I$9))),M631)</f>
        <v>137.59926207514536</v>
      </c>
      <c r="P631" s="69">
        <f>IF(N631=0,O631,'Final Temp'!$I$13)</f>
        <v>75</v>
      </c>
      <c r="Q631" s="69">
        <f t="shared" si="40"/>
        <v>137.59926207514536</v>
      </c>
      <c r="R631" s="69">
        <f>'Final Temp'!$D$13+(('Final Temp'!$I$17-'Final Temp'!$D$13)*(1-EXP(-L631/'Final Temp'!$I$9)))</f>
        <v>138.74118577575661</v>
      </c>
      <c r="S631" s="66">
        <f>IF('Final Temp'!$D$17&gt;='Final Temp'!$I$13,Calcs!R631,"")</f>
        <v>138.74118577575661</v>
      </c>
    </row>
    <row r="632" spans="2:19" x14ac:dyDescent="0.25">
      <c r="B632" s="65">
        <f t="shared" si="41"/>
        <v>1135.7999999999865</v>
      </c>
      <c r="C632" s="66">
        <f>'Final Temp'!$D$13+(('Final Temp'!$D$17-'Final Temp'!$D$13)*(1-EXP(-B632/'Final Temp'!$D$9)))</f>
        <v>135.73615990073455</v>
      </c>
      <c r="D632" s="65">
        <f>IF(C632&gt;'Final Temp'!$I$13,D631+A$2,0)</f>
        <v>980.99999999999045</v>
      </c>
      <c r="E632" s="66">
        <f>IF(D632&gt;0,'Final Temp'!$I$13+(('Final Temp'!I$17-'Final Temp'!$I$13)*(1-EXP(-D632/'Final Temp'!I$9))),C632)</f>
        <v>139.92850392530102</v>
      </c>
      <c r="F632" s="66">
        <f>IF(D632=0,E632,'Final Temp'!$I$13)</f>
        <v>75</v>
      </c>
      <c r="G632" s="66">
        <f t="shared" si="42"/>
        <v>139.92850392530102</v>
      </c>
      <c r="H632" s="66">
        <f>'Final Temp'!D$13+(('Final Temp'!I$17-'Final Temp'!D$13)*(1-EXP(-B632/'Final Temp'!I$9)))</f>
        <v>139.9624593079883</v>
      </c>
      <c r="I632" s="66">
        <f>IF('Final Temp'!$D$17&gt;='Final Temp'!$I$13,Calcs!H632,"")</f>
        <v>139.9624593079883</v>
      </c>
      <c r="L632" s="65">
        <f t="shared" si="39"/>
        <v>631</v>
      </c>
      <c r="M632" s="66">
        <f>'Final Temp'!$D$13+(('Final Temp'!$D$17-'Final Temp'!$D$13)*(1-EXP(-L632/'Final Temp'!$D$9)))</f>
        <v>122.67080921441961</v>
      </c>
      <c r="N632" s="65">
        <f>IF(M632&gt;'Final Temp'!$I$13,N631+K$2,0)</f>
        <v>476</v>
      </c>
      <c r="O632" s="66">
        <f>IF(N632&gt;0,'Final Temp'!$I$13+(('Final Temp'!$I$17-'Final Temp'!$I$13)*(1-EXP(-N632/'Final Temp'!$I$9))),M632)</f>
        <v>137.61587611189455</v>
      </c>
      <c r="P632" s="66">
        <f>IF(N632=0,O632,'Final Temp'!$I$13)</f>
        <v>75</v>
      </c>
      <c r="Q632" s="66">
        <f t="shared" si="40"/>
        <v>137.61587611189455</v>
      </c>
      <c r="R632" s="66">
        <f>'Final Temp'!$D$13+(('Final Temp'!$I$17-'Final Temp'!$D$13)*(1-EXP(-L632/'Final Temp'!$I$9)))</f>
        <v>138.74989725799105</v>
      </c>
      <c r="S632" s="66">
        <f>IF('Final Temp'!$D$17&gt;='Final Temp'!$I$13,Calcs!R632,"")</f>
        <v>138.74989725799105</v>
      </c>
    </row>
    <row r="633" spans="2:19" x14ac:dyDescent="0.25">
      <c r="B633" s="65">
        <f t="shared" si="41"/>
        <v>1137.5999999999865</v>
      </c>
      <c r="C633" s="66">
        <f>'Final Temp'!$D$13+(('Final Temp'!$D$17-'Final Temp'!$D$13)*(1-EXP(-B633/'Final Temp'!$D$9)))</f>
        <v>135.75742589194869</v>
      </c>
      <c r="D633" s="65">
        <f>IF(C633&gt;'Final Temp'!$I$13,D632+A$2,0)</f>
        <v>982.7999999999904</v>
      </c>
      <c r="E633" s="66">
        <f>IF(D633&gt;0,'Final Temp'!$I$13+(('Final Temp'!I$17-'Final Temp'!$I$13)*(1-EXP(-D633/'Final Temp'!I$9))),C633)</f>
        <v>139.92939206380484</v>
      </c>
      <c r="F633" s="66">
        <f>IF(D633=0,E633,'Final Temp'!$I$13)</f>
        <v>75</v>
      </c>
      <c r="G633" s="66">
        <f t="shared" si="42"/>
        <v>139.92939206380484</v>
      </c>
      <c r="H633" s="66">
        <f>'Final Temp'!D$13+(('Final Temp'!I$17-'Final Temp'!D$13)*(1-EXP(-B633/'Final Temp'!I$9)))</f>
        <v>139.9629256459541</v>
      </c>
      <c r="I633" s="66">
        <f>IF('Final Temp'!$D$17&gt;='Final Temp'!$I$13,Calcs!H633,"")</f>
        <v>139.9629256459541</v>
      </c>
      <c r="L633" s="65">
        <f t="shared" si="39"/>
        <v>632</v>
      </c>
      <c r="M633" s="66">
        <f>'Final Temp'!$D$13+(('Final Temp'!$D$17-'Final Temp'!$D$13)*(1-EXP(-L633/'Final Temp'!$D$9)))</f>
        <v>122.71887906090588</v>
      </c>
      <c r="N633" s="65">
        <f>IF(M633&gt;'Final Temp'!$I$13,N632+K$2,0)</f>
        <v>477</v>
      </c>
      <c r="O633" s="66">
        <f>IF(N633&gt;0,'Final Temp'!$I$13+(('Final Temp'!$I$17-'Final Temp'!$I$13)*(1-EXP(-N633/'Final Temp'!$I$9))),M633)</f>
        <v>137.63237517307132</v>
      </c>
      <c r="P633" s="66">
        <f>IF(N633=0,O633,'Final Temp'!$I$13)</f>
        <v>75</v>
      </c>
      <c r="Q633" s="66">
        <f t="shared" si="40"/>
        <v>137.63237517307132</v>
      </c>
      <c r="R633" s="66">
        <f>'Final Temp'!$D$13+(('Final Temp'!$I$17-'Final Temp'!$D$13)*(1-EXP(-L633/'Final Temp'!$I$9)))</f>
        <v>138.75854845339268</v>
      </c>
      <c r="S633" s="66">
        <f>IF('Final Temp'!$D$17&gt;='Final Temp'!$I$13,Calcs!R633,"")</f>
        <v>138.75854845339268</v>
      </c>
    </row>
    <row r="634" spans="2:19" x14ac:dyDescent="0.25">
      <c r="B634" s="65">
        <f t="shared" si="41"/>
        <v>1139.3999999999864</v>
      </c>
      <c r="C634" s="66">
        <f>'Final Temp'!$D$13+(('Final Temp'!$D$17-'Final Temp'!$D$13)*(1-EXP(-B634/'Final Temp'!$D$9)))</f>
        <v>135.77858581858919</v>
      </c>
      <c r="D634" s="65">
        <f>IF(C634&gt;'Final Temp'!$I$13,D633+A$2,0)</f>
        <v>984.59999999999036</v>
      </c>
      <c r="E634" s="66">
        <f>IF(D634&gt;0,'Final Temp'!$I$13+(('Final Temp'!I$17-'Final Temp'!$I$13)*(1-EXP(-D634/'Final Temp'!I$9))),C634)</f>
        <v>139.93026916967497</v>
      </c>
      <c r="F634" s="66">
        <f>IF(D634=0,E634,'Final Temp'!$I$13)</f>
        <v>75</v>
      </c>
      <c r="G634" s="66">
        <f t="shared" si="42"/>
        <v>139.93026916967497</v>
      </c>
      <c r="H634" s="66">
        <f>'Final Temp'!D$13+(('Final Temp'!I$17-'Final Temp'!D$13)*(1-EXP(-B634/'Final Temp'!I$9)))</f>
        <v>139.96338619097662</v>
      </c>
      <c r="I634" s="66">
        <f>IF('Final Temp'!$D$17&gt;='Final Temp'!$I$13,Calcs!H634,"")</f>
        <v>139.96338619097662</v>
      </c>
      <c r="L634" s="65">
        <f t="shared" si="39"/>
        <v>633</v>
      </c>
      <c r="M634" s="66">
        <f>'Final Temp'!$D$13+(('Final Temp'!$D$17-'Final Temp'!$D$13)*(1-EXP(-L634/'Final Temp'!$D$9)))</f>
        <v>122.76681556532385</v>
      </c>
      <c r="N634" s="65">
        <f>IF(M634&gt;'Final Temp'!$I$13,N633+K$2,0)</f>
        <v>478</v>
      </c>
      <c r="O634" s="66">
        <f>IF(N634&gt;0,'Final Temp'!$I$13+(('Final Temp'!$I$17-'Final Temp'!$I$13)*(1-EXP(-N634/'Final Temp'!$I$9))),M634)</f>
        <v>137.64876005435121</v>
      </c>
      <c r="P634" s="66">
        <f>IF(N634=0,O634,'Final Temp'!$I$13)</f>
        <v>75</v>
      </c>
      <c r="Q634" s="66">
        <f t="shared" si="40"/>
        <v>137.64876005435121</v>
      </c>
      <c r="R634" s="66">
        <f>'Final Temp'!$D$13+(('Final Temp'!$I$17-'Final Temp'!$D$13)*(1-EXP(-L634/'Final Temp'!$I$9)))</f>
        <v>138.76713977916972</v>
      </c>
      <c r="S634" s="66">
        <f>IF('Final Temp'!$D$17&gt;='Final Temp'!$I$13,Calcs!R634,"")</f>
        <v>138.76713977916972</v>
      </c>
    </row>
    <row r="635" spans="2:19" x14ac:dyDescent="0.25">
      <c r="B635" s="65">
        <f t="shared" si="41"/>
        <v>1141.1999999999864</v>
      </c>
      <c r="C635" s="66">
        <f>'Final Temp'!$D$13+(('Final Temp'!$D$17-'Final Temp'!$D$13)*(1-EXP(-B635/'Final Temp'!$D$9)))</f>
        <v>135.79964020965531</v>
      </c>
      <c r="D635" s="65">
        <f>IF(C635&gt;'Final Temp'!$I$13,D634+A$2,0)</f>
        <v>986.39999999999031</v>
      </c>
      <c r="E635" s="66">
        <f>IF(D635&gt;0,'Final Temp'!$I$13+(('Final Temp'!I$17-'Final Temp'!$I$13)*(1-EXP(-D635/'Final Temp'!I$9))),C635)</f>
        <v>139.93113537996101</v>
      </c>
      <c r="F635" s="66">
        <f>IF(D635=0,E635,'Final Temp'!$I$13)</f>
        <v>75</v>
      </c>
      <c r="G635" s="66">
        <f t="shared" si="42"/>
        <v>139.93113537996101</v>
      </c>
      <c r="H635" s="66">
        <f>'Final Temp'!D$13+(('Final Temp'!I$17-'Final Temp'!D$13)*(1-EXP(-B635/'Final Temp'!I$9)))</f>
        <v>139.96384101501695</v>
      </c>
      <c r="I635" s="66">
        <f>IF('Final Temp'!$D$17&gt;='Final Temp'!$I$13,Calcs!H635,"")</f>
        <v>139.96384101501695</v>
      </c>
      <c r="L635" s="65">
        <f t="shared" si="39"/>
        <v>634</v>
      </c>
      <c r="M635" s="66">
        <f>'Final Temp'!$D$13+(('Final Temp'!$D$17-'Final Temp'!$D$13)*(1-EXP(-L635/'Final Temp'!$D$9)))</f>
        <v>122.81461909755421</v>
      </c>
      <c r="N635" s="65">
        <f>IF(M635&gt;'Final Temp'!$I$13,N634+K$2,0)</f>
        <v>479</v>
      </c>
      <c r="O635" s="66">
        <f>IF(N635&gt;0,'Final Temp'!$I$13+(('Final Temp'!$I$17-'Final Temp'!$I$13)*(1-EXP(-N635/'Final Temp'!$I$9))),M635)</f>
        <v>137.66503154590336</v>
      </c>
      <c r="P635" s="66">
        <f>IF(N635=0,O635,'Final Temp'!$I$13)</f>
        <v>75</v>
      </c>
      <c r="Q635" s="66">
        <f t="shared" si="40"/>
        <v>137.66503154590336</v>
      </c>
      <c r="R635" s="66">
        <f>'Final Temp'!$D$13+(('Final Temp'!$I$17-'Final Temp'!$D$13)*(1-EXP(-L635/'Final Temp'!$I$9)))</f>
        <v>138.77567164964313</v>
      </c>
      <c r="S635" s="66">
        <f>IF('Final Temp'!$D$17&gt;='Final Temp'!$I$13,Calcs!R635,"")</f>
        <v>138.77567164964313</v>
      </c>
    </row>
    <row r="636" spans="2:19" x14ac:dyDescent="0.25">
      <c r="B636" s="65">
        <f t="shared" si="41"/>
        <v>1142.9999999999864</v>
      </c>
      <c r="C636" s="66">
        <f>'Final Temp'!$D$13+(('Final Temp'!$D$17-'Final Temp'!$D$13)*(1-EXP(-B636/'Final Temp'!$D$9)))</f>
        <v>135.82058959150785</v>
      </c>
      <c r="D636" s="65">
        <f>IF(C636&gt;'Final Temp'!$I$13,D635+A$2,0)</f>
        <v>988.19999999999027</v>
      </c>
      <c r="E636" s="66">
        <f>IF(D636&gt;0,'Final Temp'!$I$13+(('Final Temp'!I$17-'Final Temp'!$I$13)*(1-EXP(-D636/'Final Temp'!I$9))),C636)</f>
        <v>139.93199083001002</v>
      </c>
      <c r="F636" s="66">
        <f>IF(D636=0,E636,'Final Temp'!$I$13)</f>
        <v>75</v>
      </c>
      <c r="G636" s="66">
        <f t="shared" si="42"/>
        <v>139.93199083001002</v>
      </c>
      <c r="H636" s="66">
        <f>'Final Temp'!D$13+(('Final Temp'!I$17-'Final Temp'!D$13)*(1-EXP(-B636/'Final Temp'!I$9)))</f>
        <v>139.96429018914239</v>
      </c>
      <c r="I636" s="66">
        <f>IF('Final Temp'!$D$17&gt;='Final Temp'!$I$13,Calcs!H636,"")</f>
        <v>139.96429018914239</v>
      </c>
      <c r="L636" s="65">
        <f t="shared" si="39"/>
        <v>635</v>
      </c>
      <c r="M636" s="66">
        <f>'Final Temp'!$D$13+(('Final Temp'!$D$17-'Final Temp'!$D$13)*(1-EXP(-L636/'Final Temp'!$D$9)))</f>
        <v>122.86229002645162</v>
      </c>
      <c r="N636" s="65">
        <f>IF(M636&gt;'Final Temp'!$I$13,N635+K$2,0)</f>
        <v>480</v>
      </c>
      <c r="O636" s="66">
        <f>IF(N636&gt;0,'Final Temp'!$I$13+(('Final Temp'!$I$17-'Final Temp'!$I$13)*(1-EXP(-N636/'Final Temp'!$I$9))),M636)</f>
        <v>137.68119043242859</v>
      </c>
      <c r="P636" s="66">
        <f>IF(N636=0,O636,'Final Temp'!$I$13)</f>
        <v>75</v>
      </c>
      <c r="Q636" s="66">
        <f t="shared" si="40"/>
        <v>137.68119043242859</v>
      </c>
      <c r="R636" s="66">
        <f>'Final Temp'!$D$13+(('Final Temp'!$I$17-'Final Temp'!$D$13)*(1-EXP(-L636/'Final Temp'!$I$9)))</f>
        <v>138.7841444762667</v>
      </c>
      <c r="S636" s="66">
        <f>IF('Final Temp'!$D$17&gt;='Final Temp'!$I$13,Calcs!R636,"")</f>
        <v>138.7841444762667</v>
      </c>
    </row>
    <row r="637" spans="2:19" x14ac:dyDescent="0.25">
      <c r="B637" s="65">
        <f t="shared" si="41"/>
        <v>1144.7999999999863</v>
      </c>
      <c r="C637" s="66">
        <f>'Final Temp'!$D$13+(('Final Temp'!$D$17-'Final Temp'!$D$13)*(1-EXP(-B637/'Final Temp'!$D$9)))</f>
        <v>135.84143448788251</v>
      </c>
      <c r="D637" s="65">
        <f>IF(C637&gt;'Final Temp'!$I$13,D636+A$2,0)</f>
        <v>989.99999999999022</v>
      </c>
      <c r="E637" s="66">
        <f>IF(D637&gt;0,'Final Temp'!$I$13+(('Final Temp'!I$17-'Final Temp'!$I$13)*(1-EXP(-D637/'Final Temp'!I$9))),C637)</f>
        <v>139.9328356534879</v>
      </c>
      <c r="F637" s="66">
        <f>IF(D637=0,E637,'Final Temp'!$I$13)</f>
        <v>75</v>
      </c>
      <c r="G637" s="66">
        <f t="shared" si="42"/>
        <v>139.9328356534879</v>
      </c>
      <c r="H637" s="66">
        <f>'Final Temp'!D$13+(('Final Temp'!I$17-'Final Temp'!D$13)*(1-EXP(-B637/'Final Temp'!I$9)))</f>
        <v>139.96473378353716</v>
      </c>
      <c r="I637" s="66">
        <f>IF('Final Temp'!$D$17&gt;='Final Temp'!$I$13,Calcs!H637,"")</f>
        <v>139.96473378353716</v>
      </c>
      <c r="L637" s="65">
        <f t="shared" si="39"/>
        <v>636</v>
      </c>
      <c r="M637" s="66">
        <f>'Final Temp'!$D$13+(('Final Temp'!$D$17-'Final Temp'!$D$13)*(1-EXP(-L637/'Final Temp'!$D$9)))</f>
        <v>122.90982871984751</v>
      </c>
      <c r="N637" s="65">
        <f>IF(M637&gt;'Final Temp'!$I$13,N636+K$2,0)</f>
        <v>481</v>
      </c>
      <c r="O637" s="66">
        <f>IF(N637&gt;0,'Final Temp'!$I$13+(('Final Temp'!$I$17-'Final Temp'!$I$13)*(1-EXP(-N637/'Final Temp'!$I$9))),M637)</f>
        <v>137.69723749319735</v>
      </c>
      <c r="P637" s="66">
        <f>IF(N637=0,O637,'Final Temp'!$I$13)</f>
        <v>75</v>
      </c>
      <c r="Q637" s="66">
        <f t="shared" si="40"/>
        <v>137.69723749319735</v>
      </c>
      <c r="R637" s="66">
        <f>'Final Temp'!$D$13+(('Final Temp'!$I$17-'Final Temp'!$D$13)*(1-EXP(-L637/'Final Temp'!$I$9)))</f>
        <v>138.79255866764672</v>
      </c>
      <c r="S637" s="66">
        <f>IF('Final Temp'!$D$17&gt;='Final Temp'!$I$13,Calcs!R637,"")</f>
        <v>138.79255866764672</v>
      </c>
    </row>
    <row r="638" spans="2:19" x14ac:dyDescent="0.25">
      <c r="B638" s="65">
        <f t="shared" si="41"/>
        <v>1146.5999999999863</v>
      </c>
      <c r="C638" s="66">
        <f>'Final Temp'!$D$13+(('Final Temp'!$D$17-'Final Temp'!$D$13)*(1-EXP(-B638/'Final Temp'!$D$9)))</f>
        <v>135.86217541990283</v>
      </c>
      <c r="D638" s="65">
        <f>IF(C638&gt;'Final Temp'!$I$13,D637+A$2,0)</f>
        <v>991.79999999999018</v>
      </c>
      <c r="E638" s="66">
        <f>IF(D638&gt;0,'Final Temp'!$I$13+(('Final Temp'!I$17-'Final Temp'!$I$13)*(1-EXP(-D638/'Final Temp'!I$9))),C638)</f>
        <v>139.93366998239998</v>
      </c>
      <c r="F638" s="66">
        <f>IF(D638=0,E638,'Final Temp'!$I$13)</f>
        <v>75</v>
      </c>
      <c r="G638" s="66">
        <f t="shared" si="42"/>
        <v>139.93366998239998</v>
      </c>
      <c r="H638" s="66">
        <f>'Final Temp'!D$13+(('Final Temp'!I$17-'Final Temp'!D$13)*(1-EXP(-B638/'Final Temp'!I$9)))</f>
        <v>139.9651718675139</v>
      </c>
      <c r="I638" s="66">
        <f>IF('Final Temp'!$D$17&gt;='Final Temp'!$I$13,Calcs!H638,"")</f>
        <v>139.9651718675139</v>
      </c>
      <c r="L638" s="65">
        <f t="shared" si="39"/>
        <v>637</v>
      </c>
      <c r="M638" s="66">
        <f>'Final Temp'!$D$13+(('Final Temp'!$D$17-'Final Temp'!$D$13)*(1-EXP(-L638/'Final Temp'!$D$9)))</f>
        <v>122.95723554455307</v>
      </c>
      <c r="N638" s="65">
        <f>IF(M638&gt;'Final Temp'!$I$13,N637+K$2,0)</f>
        <v>482</v>
      </c>
      <c r="O638" s="66">
        <f>IF(N638&gt;0,'Final Temp'!$I$13+(('Final Temp'!$I$17-'Final Temp'!$I$13)*(1-EXP(-N638/'Final Temp'!$I$9))),M638)</f>
        <v>137.71317350208719</v>
      </c>
      <c r="P638" s="66">
        <f>IF(N638=0,O638,'Final Temp'!$I$13)</f>
        <v>75</v>
      </c>
      <c r="Q638" s="66">
        <f t="shared" si="40"/>
        <v>137.71317350208719</v>
      </c>
      <c r="R638" s="66">
        <f>'Final Temp'!$D$13+(('Final Temp'!$I$17-'Final Temp'!$D$13)*(1-EXP(-L638/'Final Temp'!$I$9)))</f>
        <v>138.80091462956182</v>
      </c>
      <c r="S638" s="66">
        <f>IF('Final Temp'!$D$17&gt;='Final Temp'!$I$13,Calcs!R638,"")</f>
        <v>138.80091462956182</v>
      </c>
    </row>
    <row r="639" spans="2:19" x14ac:dyDescent="0.25">
      <c r="B639" s="65">
        <f t="shared" si="41"/>
        <v>1148.3999999999862</v>
      </c>
      <c r="C639" s="66">
        <f>'Final Temp'!$D$13+(('Final Temp'!$D$17-'Final Temp'!$D$13)*(1-EXP(-B639/'Final Temp'!$D$9)))</f>
        <v>135.88281290609308</v>
      </c>
      <c r="D639" s="65">
        <f>IF(C639&gt;'Final Temp'!$I$13,D638+A$2,0)</f>
        <v>993.59999999999013</v>
      </c>
      <c r="E639" s="66">
        <f>IF(D639&gt;0,'Final Temp'!$I$13+(('Final Temp'!I$17-'Final Temp'!$I$13)*(1-EXP(-D639/'Final Temp'!I$9))),C639)</f>
        <v>139.93449394711183</v>
      </c>
      <c r="F639" s="66">
        <f>IF(D639=0,E639,'Final Temp'!$I$13)</f>
        <v>75</v>
      </c>
      <c r="G639" s="66">
        <f t="shared" si="42"/>
        <v>139.93449394711183</v>
      </c>
      <c r="H639" s="66">
        <f>'Final Temp'!D$13+(('Final Temp'!I$17-'Final Temp'!D$13)*(1-EXP(-B639/'Final Temp'!I$9)))</f>
        <v>139.96560450952407</v>
      </c>
      <c r="I639" s="66">
        <f>IF('Final Temp'!$D$17&gt;='Final Temp'!$I$13,Calcs!H639,"")</f>
        <v>139.96560450952407</v>
      </c>
      <c r="L639" s="65">
        <f t="shared" si="39"/>
        <v>638</v>
      </c>
      <c r="M639" s="66">
        <f>'Final Temp'!$D$13+(('Final Temp'!$D$17-'Final Temp'!$D$13)*(1-EXP(-L639/'Final Temp'!$D$9)))</f>
        <v>123.00451086636191</v>
      </c>
      <c r="N639" s="65">
        <f>IF(M639&gt;'Final Temp'!$I$13,N638+K$2,0)</f>
        <v>483</v>
      </c>
      <c r="O639" s="66">
        <f>IF(N639&gt;0,'Final Temp'!$I$13+(('Final Temp'!$I$17-'Final Temp'!$I$13)*(1-EXP(-N639/'Final Temp'!$I$9))),M639)</f>
        <v>137.72899922762016</v>
      </c>
      <c r="P639" s="66">
        <f>IF(N639=0,O639,'Final Temp'!$I$13)</f>
        <v>75</v>
      </c>
      <c r="Q639" s="66">
        <f t="shared" si="40"/>
        <v>137.72899922762016</v>
      </c>
      <c r="R639" s="66">
        <f>'Final Temp'!$D$13+(('Final Temp'!$I$17-'Final Temp'!$D$13)*(1-EXP(-L639/'Final Temp'!$I$9)))</f>
        <v>138.80921276498242</v>
      </c>
      <c r="S639" s="66">
        <f>IF('Final Temp'!$D$17&gt;='Final Temp'!$I$13,Calcs!R639,"")</f>
        <v>138.80921276498242</v>
      </c>
    </row>
    <row r="640" spans="2:19" x14ac:dyDescent="0.25">
      <c r="B640" s="65">
        <f t="shared" si="41"/>
        <v>1150.1999999999862</v>
      </c>
      <c r="C640" s="66">
        <f>'Final Temp'!$D$13+(('Final Temp'!$D$17-'Final Temp'!$D$13)*(1-EXP(-B640/'Final Temp'!$D$9)))</f>
        <v>135.90334746239154</v>
      </c>
      <c r="D640" s="65">
        <f>IF(C640&gt;'Final Temp'!$I$13,D639+A$2,0)</f>
        <v>995.39999999999009</v>
      </c>
      <c r="E640" s="66">
        <f>IF(D640&gt;0,'Final Temp'!$I$13+(('Final Temp'!I$17-'Final Temp'!$I$13)*(1-EXP(-D640/'Final Temp'!I$9))),C640)</f>
        <v>139.93530767636969</v>
      </c>
      <c r="F640" s="66">
        <f>IF(D640=0,E640,'Final Temp'!$I$13)</f>
        <v>75</v>
      </c>
      <c r="G640" s="66">
        <f t="shared" si="42"/>
        <v>139.93530767636969</v>
      </c>
      <c r="H640" s="66">
        <f>'Final Temp'!D$13+(('Final Temp'!I$17-'Final Temp'!D$13)*(1-EXP(-B640/'Final Temp'!I$9)))</f>
        <v>139.96603177716889</v>
      </c>
      <c r="I640" s="66">
        <f>IF('Final Temp'!$D$17&gt;='Final Temp'!$I$13,Calcs!H640,"")</f>
        <v>139.96603177716889</v>
      </c>
      <c r="L640" s="65">
        <f t="shared" si="39"/>
        <v>639</v>
      </c>
      <c r="M640" s="66">
        <f>'Final Temp'!$D$13+(('Final Temp'!$D$17-'Final Temp'!$D$13)*(1-EXP(-L640/'Final Temp'!$D$9)))</f>
        <v>123.05165505005299</v>
      </c>
      <c r="N640" s="65">
        <f>IF(M640&gt;'Final Temp'!$I$13,N639+K$2,0)</f>
        <v>484</v>
      </c>
      <c r="O640" s="66">
        <f>IF(N640&gt;0,'Final Temp'!$I$13+(('Final Temp'!$I$17-'Final Temp'!$I$13)*(1-EXP(-N640/'Final Temp'!$I$9))),M640)</f>
        <v>137.74471543299984</v>
      </c>
      <c r="P640" s="66">
        <f>IF(N640=0,O640,'Final Temp'!$I$13)</f>
        <v>75</v>
      </c>
      <c r="Q640" s="66">
        <f t="shared" si="40"/>
        <v>137.74471543299984</v>
      </c>
      <c r="R640" s="66">
        <f>'Final Temp'!$D$13+(('Final Temp'!$I$17-'Final Temp'!$D$13)*(1-EXP(-L640/'Final Temp'!$I$9)))</f>
        <v>138.81745347409031</v>
      </c>
      <c r="S640" s="66">
        <f>IF('Final Temp'!$D$17&gt;='Final Temp'!$I$13,Calcs!R640,"")</f>
        <v>138.81745347409031</v>
      </c>
    </row>
    <row r="641" spans="2:19" x14ac:dyDescent="0.25">
      <c r="B641" s="65">
        <f t="shared" si="41"/>
        <v>1151.9999999999861</v>
      </c>
      <c r="C641" s="66">
        <f>'Final Temp'!$D$13+(('Final Temp'!$D$17-'Final Temp'!$D$13)*(1-EXP(-B641/'Final Temp'!$D$9)))</f>
        <v>135.92377960216322</v>
      </c>
      <c r="D641" s="65">
        <f>IF(C641&gt;'Final Temp'!$I$13,D640+A$2,0)</f>
        <v>997.19999999999004</v>
      </c>
      <c r="E641" s="66">
        <f>IF(D641&gt;0,'Final Temp'!$I$13+(('Final Temp'!I$17-'Final Temp'!$I$13)*(1-EXP(-D641/'Final Temp'!I$9))),C641)</f>
        <v>139.93611129732034</v>
      </c>
      <c r="F641" s="66">
        <f>IF(D641=0,E641,'Final Temp'!$I$13)</f>
        <v>75</v>
      </c>
      <c r="G641" s="66">
        <f t="shared" si="42"/>
        <v>139.93611129732034</v>
      </c>
      <c r="H641" s="66">
        <f>'Final Temp'!D$13+(('Final Temp'!I$17-'Final Temp'!D$13)*(1-EXP(-B641/'Final Temp'!I$9)))</f>
        <v>139.96645373720975</v>
      </c>
      <c r="I641" s="66">
        <f>IF('Final Temp'!$D$17&gt;='Final Temp'!$I$13,Calcs!H641,"")</f>
        <v>139.96645373720975</v>
      </c>
      <c r="L641" s="65">
        <f t="shared" si="39"/>
        <v>640</v>
      </c>
      <c r="M641" s="66">
        <f>'Final Temp'!$D$13+(('Final Temp'!$D$17-'Final Temp'!$D$13)*(1-EXP(-L641/'Final Temp'!$D$9)))</f>
        <v>123.09866845939339</v>
      </c>
      <c r="N641" s="65">
        <f>IF(M641&gt;'Final Temp'!$I$13,N640+K$2,0)</f>
        <v>485</v>
      </c>
      <c r="O641" s="66">
        <f>IF(N641&gt;0,'Final Temp'!$I$13+(('Final Temp'!$I$17-'Final Temp'!$I$13)*(1-EXP(-N641/'Final Temp'!$I$9))),M641)</f>
        <v>137.76032287614808</v>
      </c>
      <c r="P641" s="66">
        <f>IF(N641=0,O641,'Final Temp'!$I$13)</f>
        <v>75</v>
      </c>
      <c r="Q641" s="66">
        <f t="shared" si="40"/>
        <v>137.76032287614808</v>
      </c>
      <c r="R641" s="66">
        <f>'Final Temp'!$D$13+(('Final Temp'!$I$17-'Final Temp'!$D$13)*(1-EXP(-L641/'Final Temp'!$I$9)))</f>
        <v>138.82563715429785</v>
      </c>
      <c r="S641" s="66">
        <f>IF('Final Temp'!$D$17&gt;='Final Temp'!$I$13,Calcs!R641,"")</f>
        <v>138.82563715429785</v>
      </c>
    </row>
    <row r="642" spans="2:19" x14ac:dyDescent="0.25">
      <c r="B642" s="65">
        <f t="shared" si="41"/>
        <v>1153.7999999999861</v>
      </c>
      <c r="C642" s="66">
        <f>'Final Temp'!$D$13+(('Final Temp'!$D$17-'Final Temp'!$D$13)*(1-EXP(-B642/'Final Temp'!$D$9)))</f>
        <v>135.94410983621265</v>
      </c>
      <c r="D642" s="65">
        <f>IF(C642&gt;'Final Temp'!$I$13,D641+A$2,0)</f>
        <v>998.99999999999</v>
      </c>
      <c r="E642" s="66">
        <f>IF(D642&gt;0,'Final Temp'!$I$13+(('Final Temp'!I$17-'Final Temp'!$I$13)*(1-EXP(-D642/'Final Temp'!I$9))),C642)</f>
        <v>139.9369049355312</v>
      </c>
      <c r="F642" s="66">
        <f>IF(D642=0,E642,'Final Temp'!$I$13)</f>
        <v>75</v>
      </c>
      <c r="G642" s="66">
        <f t="shared" si="42"/>
        <v>139.9369049355312</v>
      </c>
      <c r="H642" s="66">
        <f>'Final Temp'!D$13+(('Final Temp'!I$17-'Final Temp'!D$13)*(1-EXP(-B642/'Final Temp'!I$9)))</f>
        <v>139.96687045557883</v>
      </c>
      <c r="I642" s="66">
        <f>IF('Final Temp'!$D$17&gt;='Final Temp'!$I$13,Calcs!H642,"")</f>
        <v>139.96687045557883</v>
      </c>
      <c r="L642" s="65">
        <f t="shared" si="39"/>
        <v>641</v>
      </c>
      <c r="M642" s="66">
        <f>'Final Temp'!$D$13+(('Final Temp'!$D$17-'Final Temp'!$D$13)*(1-EXP(-L642/'Final Temp'!$D$9)))</f>
        <v>123.14555145714112</v>
      </c>
      <c r="N642" s="65">
        <f>IF(M642&gt;'Final Temp'!$I$13,N641+K$2,0)</f>
        <v>486</v>
      </c>
      <c r="O642" s="66">
        <f>IF(N642&gt;0,'Final Temp'!$I$13+(('Final Temp'!$I$17-'Final Temp'!$I$13)*(1-EXP(-N642/'Final Temp'!$I$9))),M642)</f>
        <v>137.77582230974173</v>
      </c>
      <c r="P642" s="66">
        <f>IF(N642=0,O642,'Final Temp'!$I$13)</f>
        <v>75</v>
      </c>
      <c r="Q642" s="66">
        <f t="shared" si="40"/>
        <v>137.77582230974173</v>
      </c>
      <c r="R642" s="66">
        <f>'Final Temp'!$D$13+(('Final Temp'!$I$17-'Final Temp'!$D$13)*(1-EXP(-L642/'Final Temp'!$I$9)))</f>
        <v>138.8337642002671</v>
      </c>
      <c r="S642" s="66">
        <f>IF('Final Temp'!$D$17&gt;='Final Temp'!$I$13,Calcs!R642,"")</f>
        <v>138.8337642002671</v>
      </c>
    </row>
    <row r="643" spans="2:19" x14ac:dyDescent="0.25">
      <c r="B643" s="65">
        <f t="shared" si="41"/>
        <v>1155.599999999986</v>
      </c>
      <c r="C643" s="66">
        <f>'Final Temp'!$D$13+(('Final Temp'!$D$17-'Final Temp'!$D$13)*(1-EXP(-B643/'Final Temp'!$D$9)))</f>
        <v>135.96433867279671</v>
      </c>
      <c r="D643" s="65">
        <f>IF(C643&gt;'Final Temp'!$I$13,D642+A$2,0)</f>
        <v>1000.79999999999</v>
      </c>
      <c r="E643" s="66">
        <f>IF(D643&gt;0,'Final Temp'!$I$13+(('Final Temp'!I$17-'Final Temp'!$I$13)*(1-EXP(-D643/'Final Temp'!I$9))),C643)</f>
        <v>139.93768871500987</v>
      </c>
      <c r="F643" s="66">
        <f>IF(D643=0,E643,'Final Temp'!$I$13)</f>
        <v>75</v>
      </c>
      <c r="G643" s="66">
        <f t="shared" si="42"/>
        <v>139.93768871500987</v>
      </c>
      <c r="H643" s="66">
        <f>'Final Temp'!D$13+(('Final Temp'!I$17-'Final Temp'!D$13)*(1-EXP(-B643/'Final Temp'!I$9)))</f>
        <v>139.96728199738914</v>
      </c>
      <c r="I643" s="66">
        <f>IF('Final Temp'!$D$17&gt;='Final Temp'!$I$13,Calcs!H643,"")</f>
        <v>139.96728199738914</v>
      </c>
      <c r="L643" s="65">
        <f t="shared" ref="L643:L706" si="43">L642+K$2</f>
        <v>642</v>
      </c>
      <c r="M643" s="66">
        <f>'Final Temp'!$D$13+(('Final Temp'!$D$17-'Final Temp'!$D$13)*(1-EXP(-L643/'Final Temp'!$D$9)))</f>
        <v>123.19230440504799</v>
      </c>
      <c r="N643" s="65">
        <f>IF(M643&gt;'Final Temp'!$I$13,N642+K$2,0)</f>
        <v>487</v>
      </c>
      <c r="O643" s="66">
        <f>IF(N643&gt;0,'Final Temp'!$I$13+(('Final Temp'!$I$17-'Final Temp'!$I$13)*(1-EXP(-N643/'Final Temp'!$I$9))),M643)</f>
        <v>137.79121448124869</v>
      </c>
      <c r="P643" s="66">
        <f>IF(N643=0,O643,'Final Temp'!$I$13)</f>
        <v>75</v>
      </c>
      <c r="Q643" s="66">
        <f t="shared" ref="Q643:Q706" si="44">IF(O643&gt;P643,O643,P643)</f>
        <v>137.79121448124869</v>
      </c>
      <c r="R643" s="66">
        <f>'Final Temp'!$D$13+(('Final Temp'!$I$17-'Final Temp'!$D$13)*(1-EXP(-L643/'Final Temp'!$I$9)))</f>
        <v>138.84183500392891</v>
      </c>
      <c r="S643" s="66">
        <f>IF('Final Temp'!$D$17&gt;='Final Temp'!$I$13,Calcs!R643,"")</f>
        <v>138.84183500392891</v>
      </c>
    </row>
    <row r="644" spans="2:19" x14ac:dyDescent="0.25">
      <c r="B644" s="65">
        <f t="shared" si="41"/>
        <v>1157.399999999986</v>
      </c>
      <c r="C644" s="66">
        <f>'Final Temp'!$D$13+(('Final Temp'!$D$17-'Final Temp'!$D$13)*(1-EXP(-B644/'Final Temp'!$D$9)))</f>
        <v>135.98446661763745</v>
      </c>
      <c r="D644" s="65">
        <f>IF(C644&gt;'Final Temp'!$I$13,D643+A$2,0)</f>
        <v>1002.5999999999899</v>
      </c>
      <c r="E644" s="66">
        <f>IF(D644&gt;0,'Final Temp'!$I$13+(('Final Temp'!I$17-'Final Temp'!$I$13)*(1-EXP(-D644/'Final Temp'!I$9))),C644)</f>
        <v>139.93846275822352</v>
      </c>
      <c r="F644" s="66">
        <f>IF(D644=0,E644,'Final Temp'!$I$13)</f>
        <v>75</v>
      </c>
      <c r="G644" s="66">
        <f t="shared" si="42"/>
        <v>139.93846275822352</v>
      </c>
      <c r="H644" s="66">
        <f>'Final Temp'!D$13+(('Final Temp'!I$17-'Final Temp'!D$13)*(1-EXP(-B644/'Final Temp'!I$9)))</f>
        <v>139.96768842694502</v>
      </c>
      <c r="I644" s="66">
        <f>IF('Final Temp'!$D$17&gt;='Final Temp'!$I$13,Calcs!H644,"")</f>
        <v>139.96768842694502</v>
      </c>
      <c r="L644" s="65">
        <f t="shared" si="43"/>
        <v>643</v>
      </c>
      <c r="M644" s="66">
        <f>'Final Temp'!$D$13+(('Final Temp'!$D$17-'Final Temp'!$D$13)*(1-EXP(-L644/'Final Temp'!$D$9)))</f>
        <v>123.23892766386223</v>
      </c>
      <c r="N644" s="65">
        <f>IF(M644&gt;'Final Temp'!$I$13,N643+K$2,0)</f>
        <v>488</v>
      </c>
      <c r="O644" s="66">
        <f>IF(N644&gt;0,'Final Temp'!$I$13+(('Final Temp'!$I$17-'Final Temp'!$I$13)*(1-EXP(-N644/'Final Temp'!$I$9))),M644)</f>
        <v>137.80650013296423</v>
      </c>
      <c r="P644" s="66">
        <f>IF(N644=0,O644,'Final Temp'!$I$13)</f>
        <v>75</v>
      </c>
      <c r="Q644" s="66">
        <f t="shared" si="44"/>
        <v>137.80650013296423</v>
      </c>
      <c r="R644" s="66">
        <f>'Final Temp'!$D$13+(('Final Temp'!$I$17-'Final Temp'!$D$13)*(1-EXP(-L644/'Final Temp'!$I$9)))</f>
        <v>138.84984995450188</v>
      </c>
      <c r="S644" s="66">
        <f>IF('Final Temp'!$D$17&gt;='Final Temp'!$I$13,Calcs!R644,"")</f>
        <v>138.84984995450188</v>
      </c>
    </row>
    <row r="645" spans="2:19" x14ac:dyDescent="0.25">
      <c r="B645" s="65">
        <f t="shared" si="41"/>
        <v>1159.1999999999859</v>
      </c>
      <c r="C645" s="66">
        <f>'Final Temp'!$D$13+(('Final Temp'!$D$17-'Final Temp'!$D$13)*(1-EXP(-B645/'Final Temp'!$D$9)))</f>
        <v>136.00449417393446</v>
      </c>
      <c r="D645" s="65">
        <f>IF(C645&gt;'Final Temp'!$I$13,D644+A$2,0)</f>
        <v>1004.3999999999899</v>
      </c>
      <c r="E645" s="66">
        <f>IF(D645&gt;0,'Final Temp'!$I$13+(('Final Temp'!I$17-'Final Temp'!$I$13)*(1-EXP(-D645/'Final Temp'!I$9))),C645)</f>
        <v>139.93922718611793</v>
      </c>
      <c r="F645" s="66">
        <f>IF(D645=0,E645,'Final Temp'!$I$13)</f>
        <v>75</v>
      </c>
      <c r="G645" s="66">
        <f t="shared" si="42"/>
        <v>139.93922718611793</v>
      </c>
      <c r="H645" s="66">
        <f>'Final Temp'!D$13+(('Final Temp'!I$17-'Final Temp'!D$13)*(1-EXP(-B645/'Final Temp'!I$9)))</f>
        <v>139.96808980775188</v>
      </c>
      <c r="I645" s="66">
        <f>IF('Final Temp'!$D$17&gt;='Final Temp'!$I$13,Calcs!H645,"")</f>
        <v>139.96808980775188</v>
      </c>
      <c r="L645" s="65">
        <f t="shared" si="43"/>
        <v>644</v>
      </c>
      <c r="M645" s="66">
        <f>'Final Temp'!$D$13+(('Final Temp'!$D$17-'Final Temp'!$D$13)*(1-EXP(-L645/'Final Temp'!$D$9)))</f>
        <v>123.28542159333145</v>
      </c>
      <c r="N645" s="65">
        <f>IF(M645&gt;'Final Temp'!$I$13,N644+K$2,0)</f>
        <v>489</v>
      </c>
      <c r="O645" s="66">
        <f>IF(N645&gt;0,'Final Temp'!$I$13+(('Final Temp'!$I$17-'Final Temp'!$I$13)*(1-EXP(-N645/'Final Temp'!$I$9))),M645)</f>
        <v>137.82168000204655</v>
      </c>
      <c r="P645" s="66">
        <f>IF(N645=0,O645,'Final Temp'!$I$13)</f>
        <v>75</v>
      </c>
      <c r="Q645" s="66">
        <f t="shared" si="44"/>
        <v>137.82168000204655</v>
      </c>
      <c r="R645" s="66">
        <f>'Final Temp'!$D$13+(('Final Temp'!$I$17-'Final Temp'!$D$13)*(1-EXP(-L645/'Final Temp'!$I$9)))</f>
        <v>138.857809438511</v>
      </c>
      <c r="S645" s="66">
        <f>IF('Final Temp'!$D$17&gt;='Final Temp'!$I$13,Calcs!R645,"")</f>
        <v>138.857809438511</v>
      </c>
    </row>
    <row r="646" spans="2:19" x14ac:dyDescent="0.25">
      <c r="B646" s="65">
        <f t="shared" si="41"/>
        <v>1160.9999999999859</v>
      </c>
      <c r="C646" s="66">
        <f>'Final Temp'!$D$13+(('Final Temp'!$D$17-'Final Temp'!$D$13)*(1-EXP(-B646/'Final Temp'!$D$9)))</f>
        <v>136.02442184237771</v>
      </c>
      <c r="D646" s="65">
        <f>IF(C646&gt;'Final Temp'!$I$13,D645+A$2,0)</f>
        <v>1006.1999999999898</v>
      </c>
      <c r="E646" s="66">
        <f>IF(D646&gt;0,'Final Temp'!$I$13+(('Final Temp'!I$17-'Final Temp'!$I$13)*(1-EXP(-D646/'Final Temp'!I$9))),C646)</f>
        <v>139.93998211813653</v>
      </c>
      <c r="F646" s="66">
        <f>IF(D646=0,E646,'Final Temp'!$I$13)</f>
        <v>75</v>
      </c>
      <c r="G646" s="66">
        <f t="shared" si="42"/>
        <v>139.93998211813653</v>
      </c>
      <c r="H646" s="66">
        <f>'Final Temp'!D$13+(('Final Temp'!I$17-'Final Temp'!D$13)*(1-EXP(-B646/'Final Temp'!I$9)))</f>
        <v>139.96848620252626</v>
      </c>
      <c r="I646" s="66">
        <f>IF('Final Temp'!$D$17&gt;='Final Temp'!$I$13,Calcs!H646,"")</f>
        <v>139.96848620252626</v>
      </c>
      <c r="L646" s="65">
        <f t="shared" si="43"/>
        <v>645</v>
      </c>
      <c r="M646" s="66">
        <f>'Final Temp'!$D$13+(('Final Temp'!$D$17-'Final Temp'!$D$13)*(1-EXP(-L646/'Final Temp'!$D$9)))</f>
        <v>123.33178655220534</v>
      </c>
      <c r="N646" s="65">
        <f>IF(M646&gt;'Final Temp'!$I$13,N645+K$2,0)</f>
        <v>490</v>
      </c>
      <c r="O646" s="66">
        <f>IF(N646&gt;0,'Final Temp'!$I$13+(('Final Temp'!$I$17-'Final Temp'!$I$13)*(1-EXP(-N646/'Final Temp'!$I$9))),M646)</f>
        <v>137.8367548205525</v>
      </c>
      <c r="P646" s="66">
        <f>IF(N646=0,O646,'Final Temp'!$I$13)</f>
        <v>75</v>
      </c>
      <c r="Q646" s="66">
        <f t="shared" si="44"/>
        <v>137.8367548205525</v>
      </c>
      <c r="R646" s="66">
        <f>'Final Temp'!$D$13+(('Final Temp'!$I$17-'Final Temp'!$D$13)*(1-EXP(-L646/'Final Temp'!$I$9)))</f>
        <v>138.8657138398064</v>
      </c>
      <c r="S646" s="66">
        <f>IF('Final Temp'!$D$17&gt;='Final Temp'!$I$13,Calcs!R646,"")</f>
        <v>138.8657138398064</v>
      </c>
    </row>
    <row r="647" spans="2:19" x14ac:dyDescent="0.25">
      <c r="B647" s="65">
        <f t="shared" si="41"/>
        <v>1162.7999999999859</v>
      </c>
      <c r="C647" s="66">
        <f>'Final Temp'!$D$13+(('Final Temp'!$D$17-'Final Temp'!$D$13)*(1-EXP(-B647/'Final Temp'!$D$9)))</f>
        <v>136.04425012115996</v>
      </c>
      <c r="D647" s="65">
        <f>IF(C647&gt;'Final Temp'!$I$13,D646+A$2,0)</f>
        <v>1007.9999999999898</v>
      </c>
      <c r="E647" s="66">
        <f>IF(D647&gt;0,'Final Temp'!$I$13+(('Final Temp'!I$17-'Final Temp'!$I$13)*(1-EXP(-D647/'Final Temp'!I$9))),C647)</f>
        <v>139.94072767223895</v>
      </c>
      <c r="F647" s="66">
        <f>IF(D647=0,E647,'Final Temp'!$I$13)</f>
        <v>75</v>
      </c>
      <c r="G647" s="66">
        <f t="shared" si="42"/>
        <v>139.94072767223895</v>
      </c>
      <c r="H647" s="66">
        <f>'Final Temp'!D$13+(('Final Temp'!I$17-'Final Temp'!D$13)*(1-EXP(-B647/'Final Temp'!I$9)))</f>
        <v>139.96887767320567</v>
      </c>
      <c r="I647" s="66">
        <f>IF('Final Temp'!$D$17&gt;='Final Temp'!$I$13,Calcs!H647,"")</f>
        <v>139.96887767320567</v>
      </c>
      <c r="L647" s="65">
        <f t="shared" si="43"/>
        <v>646</v>
      </c>
      <c r="M647" s="66">
        <f>'Final Temp'!$D$13+(('Final Temp'!$D$17-'Final Temp'!$D$13)*(1-EXP(-L647/'Final Temp'!$D$9)))</f>
        <v>123.37802289823846</v>
      </c>
      <c r="N647" s="65">
        <f>IF(M647&gt;'Final Temp'!$I$13,N646+K$2,0)</f>
        <v>491</v>
      </c>
      <c r="O647" s="66">
        <f>IF(N647&gt;0,'Final Temp'!$I$13+(('Final Temp'!$I$17-'Final Temp'!$I$13)*(1-EXP(-N647/'Final Temp'!$I$9))),M647)</f>
        <v>137.85172531547272</v>
      </c>
      <c r="P647" s="66">
        <f>IF(N647=0,O647,'Final Temp'!$I$13)</f>
        <v>75</v>
      </c>
      <c r="Q647" s="66">
        <f t="shared" si="44"/>
        <v>137.85172531547272</v>
      </c>
      <c r="R647" s="66">
        <f>'Final Temp'!$D$13+(('Final Temp'!$I$17-'Final Temp'!$D$13)*(1-EXP(-L647/'Final Temp'!$I$9)))</f>
        <v>138.87356353958182</v>
      </c>
      <c r="S647" s="66">
        <f>IF('Final Temp'!$D$17&gt;='Final Temp'!$I$13,Calcs!R647,"")</f>
        <v>138.87356353958182</v>
      </c>
    </row>
    <row r="648" spans="2:19" x14ac:dyDescent="0.25">
      <c r="B648" s="65">
        <f t="shared" si="41"/>
        <v>1164.5999999999858</v>
      </c>
      <c r="C648" s="66">
        <f>'Final Temp'!$D$13+(('Final Temp'!$D$17-'Final Temp'!$D$13)*(1-EXP(-B648/'Final Temp'!$D$9)))</f>
        <v>136.06397950598921</v>
      </c>
      <c r="D648" s="65">
        <f>IF(C648&gt;'Final Temp'!$I$13,D647+A$2,0)</f>
        <v>1009.7999999999897</v>
      </c>
      <c r="E648" s="66">
        <f>IF(D648&gt;0,'Final Temp'!$I$13+(('Final Temp'!I$17-'Final Temp'!$I$13)*(1-EXP(-D648/'Final Temp'!I$9))),C648)</f>
        <v>139.94146396491959</v>
      </c>
      <c r="F648" s="66">
        <f>IF(D648=0,E648,'Final Temp'!$I$13)</f>
        <v>75</v>
      </c>
      <c r="G648" s="66">
        <f t="shared" si="42"/>
        <v>139.94146396491959</v>
      </c>
      <c r="H648" s="66">
        <f>'Final Temp'!D$13+(('Final Temp'!I$17-'Final Temp'!D$13)*(1-EXP(-B648/'Final Temp'!I$9)))</f>
        <v>139.96926428095821</v>
      </c>
      <c r="I648" s="66">
        <f>IF('Final Temp'!$D$17&gt;='Final Temp'!$I$13,Calcs!H648,"")</f>
        <v>139.96926428095821</v>
      </c>
      <c r="L648" s="65">
        <f t="shared" si="43"/>
        <v>647</v>
      </c>
      <c r="M648" s="66">
        <f>'Final Temp'!$D$13+(('Final Temp'!$D$17-'Final Temp'!$D$13)*(1-EXP(-L648/'Final Temp'!$D$9)))</f>
        <v>123.42413098819296</v>
      </c>
      <c r="N648" s="65">
        <f>IF(M648&gt;'Final Temp'!$I$13,N647+K$2,0)</f>
        <v>492</v>
      </c>
      <c r="O648" s="66">
        <f>IF(N648&gt;0,'Final Temp'!$I$13+(('Final Temp'!$I$17-'Final Temp'!$I$13)*(1-EXP(-N648/'Final Temp'!$I$9))),M648)</f>
        <v>137.86659220876689</v>
      </c>
      <c r="P648" s="66">
        <f>IF(N648=0,O648,'Final Temp'!$I$13)</f>
        <v>75</v>
      </c>
      <c r="Q648" s="66">
        <f t="shared" si="44"/>
        <v>137.86659220876689</v>
      </c>
      <c r="R648" s="66">
        <f>'Final Temp'!$D$13+(('Final Temp'!$I$17-'Final Temp'!$D$13)*(1-EXP(-L648/'Final Temp'!$I$9)))</f>
        <v>138.88135891639297</v>
      </c>
      <c r="S648" s="66">
        <f>IF('Final Temp'!$D$17&gt;='Final Temp'!$I$13,Calcs!R648,"")</f>
        <v>138.88135891639297</v>
      </c>
    </row>
    <row r="649" spans="2:19" x14ac:dyDescent="0.25">
      <c r="B649" s="65">
        <f t="shared" si="41"/>
        <v>1166.3999999999858</v>
      </c>
      <c r="C649" s="66">
        <f>'Final Temp'!$D$13+(('Final Temp'!$D$17-'Final Temp'!$D$13)*(1-EXP(-B649/'Final Temp'!$D$9)))</f>
        <v>136.08361049010114</v>
      </c>
      <c r="D649" s="65">
        <f>IF(C649&gt;'Final Temp'!$I$13,D648+A$2,0)</f>
        <v>1011.5999999999897</v>
      </c>
      <c r="E649" s="66">
        <f>IF(D649&gt;0,'Final Temp'!$I$13+(('Final Temp'!I$17-'Final Temp'!$I$13)*(1-EXP(-D649/'Final Temp'!I$9))),C649)</f>
        <v>139.94219111122567</v>
      </c>
      <c r="F649" s="66">
        <f>IF(D649=0,E649,'Final Temp'!$I$13)</f>
        <v>75</v>
      </c>
      <c r="G649" s="66">
        <f t="shared" si="42"/>
        <v>139.94219111122567</v>
      </c>
      <c r="H649" s="66">
        <f>'Final Temp'!D$13+(('Final Temp'!I$17-'Final Temp'!D$13)*(1-EXP(-B649/'Final Temp'!I$9)))</f>
        <v>139.96964608619211</v>
      </c>
      <c r="I649" s="66">
        <f>IF('Final Temp'!$D$17&gt;='Final Temp'!$I$13,Calcs!H649,"")</f>
        <v>139.96964608619211</v>
      </c>
      <c r="L649" s="65">
        <f t="shared" si="43"/>
        <v>648</v>
      </c>
      <c r="M649" s="66">
        <f>'Final Temp'!$D$13+(('Final Temp'!$D$17-'Final Temp'!$D$13)*(1-EXP(-L649/'Final Temp'!$D$9)))</f>
        <v>123.47011117784135</v>
      </c>
      <c r="N649" s="65">
        <f>IF(M649&gt;'Final Temp'!$I$13,N648+K$2,0)</f>
        <v>493</v>
      </c>
      <c r="O649" s="66">
        <f>IF(N649&gt;0,'Final Temp'!$I$13+(('Final Temp'!$I$17-'Final Temp'!$I$13)*(1-EXP(-N649/'Final Temp'!$I$9))),M649)</f>
        <v>137.88135621739841</v>
      </c>
      <c r="P649" s="66">
        <f>IF(N649=0,O649,'Final Temp'!$I$13)</f>
        <v>75</v>
      </c>
      <c r="Q649" s="66">
        <f t="shared" si="44"/>
        <v>137.88135621739841</v>
      </c>
      <c r="R649" s="66">
        <f>'Final Temp'!$D$13+(('Final Temp'!$I$17-'Final Temp'!$D$13)*(1-EXP(-L649/'Final Temp'!$I$9)))</f>
        <v>138.88910034617578</v>
      </c>
      <c r="S649" s="66">
        <f>IF('Final Temp'!$D$17&gt;='Final Temp'!$I$13,Calcs!R649,"")</f>
        <v>138.88910034617578</v>
      </c>
    </row>
    <row r="650" spans="2:19" x14ac:dyDescent="0.25">
      <c r="B650" s="65">
        <f t="shared" ref="B650:B713" si="45">B649+A$2</f>
        <v>1168.1999999999857</v>
      </c>
      <c r="C650" s="66">
        <f>'Final Temp'!$D$13+(('Final Temp'!$D$17-'Final Temp'!$D$13)*(1-EXP(-B650/'Final Temp'!$D$9)))</f>
        <v>136.10314356427131</v>
      </c>
      <c r="D650" s="65">
        <f>IF(C650&gt;'Final Temp'!$I$13,D649+A$2,0)</f>
        <v>1013.3999999999896</v>
      </c>
      <c r="E650" s="66">
        <f>IF(D650&gt;0,'Final Temp'!$I$13+(('Final Temp'!I$17-'Final Temp'!$I$13)*(1-EXP(-D650/'Final Temp'!I$9))),C650)</f>
        <v>139.94290922477524</v>
      </c>
      <c r="F650" s="66">
        <f>IF(D650=0,E650,'Final Temp'!$I$13)</f>
        <v>75</v>
      </c>
      <c r="G650" s="66">
        <f t="shared" ref="G650:G713" si="46">IF(E650&gt;F650,E650,F650)</f>
        <v>139.94290922477524</v>
      </c>
      <c r="H650" s="66">
        <f>'Final Temp'!D$13+(('Final Temp'!I$17-'Final Temp'!D$13)*(1-EXP(-B650/'Final Temp'!I$9)))</f>
        <v>139.97002314856522</v>
      </c>
      <c r="I650" s="66">
        <f>IF('Final Temp'!$D$17&gt;='Final Temp'!$I$13,Calcs!H650,"")</f>
        <v>139.97002314856522</v>
      </c>
      <c r="L650" s="65">
        <f t="shared" si="43"/>
        <v>649</v>
      </c>
      <c r="M650" s="66">
        <f>'Final Temp'!$D$13+(('Final Temp'!$D$17-'Final Temp'!$D$13)*(1-EXP(-L650/'Final Temp'!$D$9)))</f>
        <v>123.51596382196928</v>
      </c>
      <c r="N650" s="65">
        <f>IF(M650&gt;'Final Temp'!$I$13,N649+K$2,0)</f>
        <v>494</v>
      </c>
      <c r="O650" s="66">
        <f>IF(N650&gt;0,'Final Temp'!$I$13+(('Final Temp'!$I$17-'Final Temp'!$I$13)*(1-EXP(-N650/'Final Temp'!$I$9))),M650)</f>
        <v>137.896018053369</v>
      </c>
      <c r="P650" s="66">
        <f>IF(N650=0,O650,'Final Temp'!$I$13)</f>
        <v>75</v>
      </c>
      <c r="Q650" s="66">
        <f t="shared" si="44"/>
        <v>137.896018053369</v>
      </c>
      <c r="R650" s="66">
        <f>'Final Temp'!$D$13+(('Final Temp'!$I$17-'Final Temp'!$D$13)*(1-EXP(-L650/'Final Temp'!$I$9)))</f>
        <v>138.89678820226459</v>
      </c>
      <c r="S650" s="66">
        <f>IF('Final Temp'!$D$17&gt;='Final Temp'!$I$13,Calcs!R650,"")</f>
        <v>138.89678820226459</v>
      </c>
    </row>
    <row r="651" spans="2:19" x14ac:dyDescent="0.25">
      <c r="B651" s="65">
        <f t="shared" si="45"/>
        <v>1169.9999999999857</v>
      </c>
      <c r="C651" s="66">
        <f>'Final Temp'!$D$13+(('Final Temp'!$D$17-'Final Temp'!$D$13)*(1-EXP(-B651/'Final Temp'!$D$9)))</f>
        <v>136.12257921682766</v>
      </c>
      <c r="D651" s="65">
        <f>IF(C651&gt;'Final Temp'!$I$13,D650+A$2,0)</f>
        <v>1015.1999999999896</v>
      </c>
      <c r="E651" s="66">
        <f>IF(D651&gt;0,'Final Temp'!$I$13+(('Final Temp'!I$17-'Final Temp'!$I$13)*(1-EXP(-D651/'Final Temp'!I$9))),C651)</f>
        <v>139.94361841777504</v>
      </c>
      <c r="F651" s="66">
        <f>IF(D651=0,E651,'Final Temp'!$I$13)</f>
        <v>75</v>
      </c>
      <c r="G651" s="66">
        <f t="shared" si="46"/>
        <v>139.94361841777504</v>
      </c>
      <c r="H651" s="66">
        <f>'Final Temp'!D$13+(('Final Temp'!I$17-'Final Temp'!D$13)*(1-EXP(-B651/'Final Temp'!I$9)))</f>
        <v>139.97039552699431</v>
      </c>
      <c r="I651" s="66">
        <f>IF('Final Temp'!$D$17&gt;='Final Temp'!$I$13,Calcs!H651,"")</f>
        <v>139.97039552699431</v>
      </c>
      <c r="L651" s="65">
        <f t="shared" si="43"/>
        <v>650</v>
      </c>
      <c r="M651" s="66">
        <f>'Final Temp'!$D$13+(('Final Temp'!$D$17-'Final Temp'!$D$13)*(1-EXP(-L651/'Final Temp'!$D$9)))</f>
        <v>123.56168927437825</v>
      </c>
      <c r="N651" s="65">
        <f>IF(M651&gt;'Final Temp'!$I$13,N650+K$2,0)</f>
        <v>495</v>
      </c>
      <c r="O651" s="66">
        <f>IF(N651&gt;0,'Final Temp'!$I$13+(('Final Temp'!$I$17-'Final Temp'!$I$13)*(1-EXP(-N651/'Final Temp'!$I$9))),M651)</f>
        <v>137.91057842375307</v>
      </c>
      <c r="P651" s="66">
        <f>IF(N651=0,O651,'Final Temp'!$I$13)</f>
        <v>75</v>
      </c>
      <c r="Q651" s="66">
        <f t="shared" si="44"/>
        <v>137.91057842375307</v>
      </c>
      <c r="R651" s="66">
        <f>'Final Temp'!$D$13+(('Final Temp'!$I$17-'Final Temp'!$D$13)*(1-EXP(-L651/'Final Temp'!$I$9)))</f>
        <v>138.90442285541019</v>
      </c>
      <c r="S651" s="66">
        <f>IF('Final Temp'!$D$17&gt;='Final Temp'!$I$13,Calcs!R651,"")</f>
        <v>138.90442285541019</v>
      </c>
    </row>
    <row r="652" spans="2:19" x14ac:dyDescent="0.25">
      <c r="B652" s="65">
        <f t="shared" si="45"/>
        <v>1171.7999999999856</v>
      </c>
      <c r="C652" s="66">
        <f>'Final Temp'!$D$13+(('Final Temp'!$D$17-'Final Temp'!$D$13)*(1-EXP(-B652/'Final Temp'!$D$9)))</f>
        <v>136.14191793366246</v>
      </c>
      <c r="D652" s="65">
        <f>IF(C652&gt;'Final Temp'!$I$13,D651+A$2,0)</f>
        <v>1016.9999999999895</v>
      </c>
      <c r="E652" s="66">
        <f>IF(D652&gt;0,'Final Temp'!$I$13+(('Final Temp'!I$17-'Final Temp'!$I$13)*(1-EXP(-D652/'Final Temp'!I$9))),C652)</f>
        <v>139.94431880103792</v>
      </c>
      <c r="F652" s="66">
        <f>IF(D652=0,E652,'Final Temp'!$I$13)</f>
        <v>75</v>
      </c>
      <c r="G652" s="66">
        <f t="shared" si="46"/>
        <v>139.94431880103792</v>
      </c>
      <c r="H652" s="66">
        <f>'Final Temp'!D$13+(('Final Temp'!I$17-'Final Temp'!D$13)*(1-EXP(-B652/'Final Temp'!I$9)))</f>
        <v>139.97076327966425</v>
      </c>
      <c r="I652" s="66">
        <f>IF('Final Temp'!$D$17&gt;='Final Temp'!$I$13,Calcs!H652,"")</f>
        <v>139.97076327966425</v>
      </c>
      <c r="L652" s="65">
        <f t="shared" si="43"/>
        <v>651</v>
      </c>
      <c r="M652" s="66">
        <f>'Final Temp'!$D$13+(('Final Temp'!$D$17-'Final Temp'!$D$13)*(1-EXP(-L652/'Final Temp'!$D$9)))</f>
        <v>123.60728788788836</v>
      </c>
      <c r="N652" s="65">
        <f>IF(M652&gt;'Final Temp'!$I$13,N651+K$2,0)</f>
        <v>496</v>
      </c>
      <c r="O652" s="66">
        <f>IF(N652&gt;0,'Final Temp'!$I$13+(('Final Temp'!$I$17-'Final Temp'!$I$13)*(1-EXP(-N652/'Final Temp'!$I$9))),M652)</f>
        <v>137.92503803073177</v>
      </c>
      <c r="P652" s="66">
        <f>IF(N652=0,O652,'Final Temp'!$I$13)</f>
        <v>75</v>
      </c>
      <c r="Q652" s="66">
        <f t="shared" si="44"/>
        <v>137.92503803073177</v>
      </c>
      <c r="R652" s="66">
        <f>'Final Temp'!$D$13+(('Final Temp'!$I$17-'Final Temp'!$D$13)*(1-EXP(-L652/'Final Temp'!$I$9)))</f>
        <v>138.9120046737975</v>
      </c>
      <c r="S652" s="66">
        <f>IF('Final Temp'!$D$17&gt;='Final Temp'!$I$13,Calcs!R652,"")</f>
        <v>138.9120046737975</v>
      </c>
    </row>
    <row r="653" spans="2:19" x14ac:dyDescent="0.25">
      <c r="B653" s="65">
        <f t="shared" si="45"/>
        <v>1173.5999999999856</v>
      </c>
      <c r="C653" s="66">
        <f>'Final Temp'!$D$13+(('Final Temp'!$D$17-'Final Temp'!$D$13)*(1-EXP(-B653/'Final Temp'!$D$9)))</f>
        <v>136.16116019824466</v>
      </c>
      <c r="D653" s="65">
        <f>IF(C653&gt;'Final Temp'!$I$13,D652+A$2,0)</f>
        <v>1018.7999999999895</v>
      </c>
      <c r="E653" s="66">
        <f>IF(D653&gt;0,'Final Temp'!$I$13+(('Final Temp'!I$17-'Final Temp'!$I$13)*(1-EXP(-D653/'Final Temp'!I$9))),C653)</f>
        <v>139.94501048400014</v>
      </c>
      <c r="F653" s="66">
        <f>IF(D653=0,E653,'Final Temp'!$I$13)</f>
        <v>75</v>
      </c>
      <c r="G653" s="66">
        <f t="shared" si="46"/>
        <v>139.94501048400014</v>
      </c>
      <c r="H653" s="66">
        <f>'Final Temp'!D$13+(('Final Temp'!I$17-'Final Temp'!D$13)*(1-EXP(-B653/'Final Temp'!I$9)))</f>
        <v>139.97112646403718</v>
      </c>
      <c r="I653" s="66">
        <f>IF('Final Temp'!$D$17&gt;='Final Temp'!$I$13,Calcs!H653,"")</f>
        <v>139.97112646403718</v>
      </c>
      <c r="L653" s="65">
        <f t="shared" si="43"/>
        <v>652</v>
      </c>
      <c r="M653" s="66">
        <f>'Final Temp'!$D$13+(('Final Temp'!$D$17-'Final Temp'!$D$13)*(1-EXP(-L653/'Final Temp'!$D$9)))</f>
        <v>123.65276001434094</v>
      </c>
      <c r="N653" s="65">
        <f>IF(M653&gt;'Final Temp'!$I$13,N652+K$2,0)</f>
        <v>497</v>
      </c>
      <c r="O653" s="66">
        <f>IF(N653&gt;0,'Final Temp'!$I$13+(('Final Temp'!$I$17-'Final Temp'!$I$13)*(1-EXP(-N653/'Final Temp'!$I$9))),M653)</f>
        <v>137.93939757162696</v>
      </c>
      <c r="P653" s="66">
        <f>IF(N653=0,O653,'Final Temp'!$I$13)</f>
        <v>75</v>
      </c>
      <c r="Q653" s="66">
        <f t="shared" si="44"/>
        <v>137.93939757162696</v>
      </c>
      <c r="R653" s="66">
        <f>'Final Temp'!$D$13+(('Final Temp'!$I$17-'Final Temp'!$D$13)*(1-EXP(-L653/'Final Temp'!$I$9)))</f>
        <v>138.91953402306353</v>
      </c>
      <c r="S653" s="66">
        <f>IF('Final Temp'!$D$17&gt;='Final Temp'!$I$13,Calcs!R653,"")</f>
        <v>138.91953402306353</v>
      </c>
    </row>
    <row r="654" spans="2:19" x14ac:dyDescent="0.25">
      <c r="B654" s="65">
        <f t="shared" si="45"/>
        <v>1175.3999999999855</v>
      </c>
      <c r="C654" s="66">
        <f>'Final Temp'!$D$13+(('Final Temp'!$D$17-'Final Temp'!$D$13)*(1-EXP(-B654/'Final Temp'!$D$9)))</f>
        <v>136.18030649163185</v>
      </c>
      <c r="D654" s="65">
        <f>IF(C654&gt;'Final Temp'!$I$13,D653+A$2,0)</f>
        <v>1020.5999999999894</v>
      </c>
      <c r="E654" s="66">
        <f>IF(D654&gt;0,'Final Temp'!$I$13+(('Final Temp'!I$17-'Final Temp'!$I$13)*(1-EXP(-D654/'Final Temp'!I$9))),C654)</f>
        <v>139.94569357473864</v>
      </c>
      <c r="F654" s="66">
        <f>IF(D654=0,E654,'Final Temp'!$I$13)</f>
        <v>75</v>
      </c>
      <c r="G654" s="66">
        <f t="shared" si="46"/>
        <v>139.94569357473864</v>
      </c>
      <c r="H654" s="66">
        <f>'Final Temp'!D$13+(('Final Temp'!I$17-'Final Temp'!D$13)*(1-EXP(-B654/'Final Temp'!I$9)))</f>
        <v>139.97148513686136</v>
      </c>
      <c r="I654" s="66">
        <f>IF('Final Temp'!$D$17&gt;='Final Temp'!$I$13,Calcs!H654,"")</f>
        <v>139.97148513686136</v>
      </c>
      <c r="L654" s="65">
        <f t="shared" si="43"/>
        <v>653</v>
      </c>
      <c r="M654" s="66">
        <f>'Final Temp'!$D$13+(('Final Temp'!$D$17-'Final Temp'!$D$13)*(1-EXP(-L654/'Final Temp'!$D$9)))</f>
        <v>123.69810600460143</v>
      </c>
      <c r="N654" s="65">
        <f>IF(M654&gt;'Final Temp'!$I$13,N653+K$2,0)</f>
        <v>498</v>
      </c>
      <c r="O654" s="66">
        <f>IF(N654&gt;0,'Final Temp'!$I$13+(('Final Temp'!$I$17-'Final Temp'!$I$13)*(1-EXP(-N654/'Final Temp'!$I$9))),M654)</f>
        <v>137.95365773893471</v>
      </c>
      <c r="P654" s="66">
        <f>IF(N654=0,O654,'Final Temp'!$I$13)</f>
        <v>75</v>
      </c>
      <c r="Q654" s="66">
        <f t="shared" si="44"/>
        <v>137.95365773893471</v>
      </c>
      <c r="R654" s="66">
        <f>'Final Temp'!$D$13+(('Final Temp'!$I$17-'Final Temp'!$D$13)*(1-EXP(-L654/'Final Temp'!$I$9)))</f>
        <v>138.92701126631499</v>
      </c>
      <c r="S654" s="66">
        <f>IF('Final Temp'!$D$17&gt;='Final Temp'!$I$13,Calcs!R654,"")</f>
        <v>138.92701126631499</v>
      </c>
    </row>
    <row r="655" spans="2:19" x14ac:dyDescent="0.25">
      <c r="B655" s="65">
        <f t="shared" si="45"/>
        <v>1177.1999999999855</v>
      </c>
      <c r="C655" s="66">
        <f>'Final Temp'!$D$13+(('Final Temp'!$D$17-'Final Temp'!$D$13)*(1-EXP(-B655/'Final Temp'!$D$9)))</f>
        <v>136.19935729248243</v>
      </c>
      <c r="D655" s="65">
        <f>IF(C655&gt;'Final Temp'!$I$13,D654+A$2,0)</f>
        <v>1022.3999999999894</v>
      </c>
      <c r="E655" s="66">
        <f>IF(D655&gt;0,'Final Temp'!$I$13+(('Final Temp'!I$17-'Final Temp'!$I$13)*(1-EXP(-D655/'Final Temp'!I$9))),C655)</f>
        <v>139.9463681799877</v>
      </c>
      <c r="F655" s="66">
        <f>IF(D655=0,E655,'Final Temp'!$I$13)</f>
        <v>75</v>
      </c>
      <c r="G655" s="66">
        <f t="shared" si="46"/>
        <v>139.9463681799877</v>
      </c>
      <c r="H655" s="66">
        <f>'Final Temp'!D$13+(('Final Temp'!I$17-'Final Temp'!D$13)*(1-EXP(-B655/'Final Temp'!I$9)))</f>
        <v>139.97183935418013</v>
      </c>
      <c r="I655" s="66">
        <f>IF('Final Temp'!$D$17&gt;='Final Temp'!$I$13,Calcs!H655,"")</f>
        <v>139.97183935418013</v>
      </c>
      <c r="L655" s="65">
        <f t="shared" si="43"/>
        <v>654</v>
      </c>
      <c r="M655" s="66">
        <f>'Final Temp'!$D$13+(('Final Temp'!$D$17-'Final Temp'!$D$13)*(1-EXP(-L655/'Final Temp'!$D$9)))</f>
        <v>123.74332620856192</v>
      </c>
      <c r="N655" s="65">
        <f>IF(M655&gt;'Final Temp'!$I$13,N654+K$2,0)</f>
        <v>499</v>
      </c>
      <c r="O655" s="66">
        <f>IF(N655&gt;0,'Final Temp'!$I$13+(('Final Temp'!$I$17-'Final Temp'!$I$13)*(1-EXP(-N655/'Final Temp'!$I$9))),M655)</f>
        <v>137.96781922035871</v>
      </c>
      <c r="P655" s="66">
        <f>IF(N655=0,O655,'Final Temp'!$I$13)</f>
        <v>75</v>
      </c>
      <c r="Q655" s="66">
        <f t="shared" si="44"/>
        <v>137.96781922035871</v>
      </c>
      <c r="R655" s="66">
        <f>'Final Temp'!$D$13+(('Final Temp'!$I$17-'Final Temp'!$D$13)*(1-EXP(-L655/'Final Temp'!$I$9)))</f>
        <v>138.9344367641456</v>
      </c>
      <c r="S655" s="66">
        <f>IF('Final Temp'!$D$17&gt;='Final Temp'!$I$13,Calcs!R655,"")</f>
        <v>138.9344367641456</v>
      </c>
    </row>
    <row r="656" spans="2:19" x14ac:dyDescent="0.25">
      <c r="B656" s="65">
        <f t="shared" si="45"/>
        <v>1178.9999999999854</v>
      </c>
      <c r="C656" s="66">
        <f>'Final Temp'!$D$13+(('Final Temp'!$D$17-'Final Temp'!$D$13)*(1-EXP(-B656/'Final Temp'!$D$9)))</f>
        <v>136.21831307706734</v>
      </c>
      <c r="D656" s="65">
        <f>IF(C656&gt;'Final Temp'!$I$13,D655+A$2,0)</f>
        <v>1024.1999999999894</v>
      </c>
      <c r="E656" s="66">
        <f>IF(D656&gt;0,'Final Temp'!$I$13+(('Final Temp'!I$17-'Final Temp'!$I$13)*(1-EXP(-D656/'Final Temp'!I$9))),C656)</f>
        <v>139.94703440515576</v>
      </c>
      <c r="F656" s="66">
        <f>IF(D656=0,E656,'Final Temp'!$I$13)</f>
        <v>75</v>
      </c>
      <c r="G656" s="66">
        <f t="shared" si="46"/>
        <v>139.94703440515576</v>
      </c>
      <c r="H656" s="66">
        <f>'Final Temp'!D$13+(('Final Temp'!I$17-'Final Temp'!D$13)*(1-EXP(-B656/'Final Temp'!I$9)))</f>
        <v>139.97218917134074</v>
      </c>
      <c r="I656" s="66">
        <f>IF('Final Temp'!$D$17&gt;='Final Temp'!$I$13,Calcs!H656,"")</f>
        <v>139.97218917134074</v>
      </c>
      <c r="L656" s="65">
        <f t="shared" si="43"/>
        <v>655</v>
      </c>
      <c r="M656" s="66">
        <f>'Final Temp'!$D$13+(('Final Temp'!$D$17-'Final Temp'!$D$13)*(1-EXP(-L656/'Final Temp'!$D$9)))</f>
        <v>123.78842097514399</v>
      </c>
      <c r="N656" s="65">
        <f>IF(M656&gt;'Final Temp'!$I$13,N655+K$2,0)</f>
        <v>500</v>
      </c>
      <c r="O656" s="66">
        <f>IF(N656&gt;0,'Final Temp'!$I$13+(('Final Temp'!$I$17-'Final Temp'!$I$13)*(1-EXP(-N656/'Final Temp'!$I$9))),M656)</f>
        <v>137.98188269884358</v>
      </c>
      <c r="P656" s="66">
        <f>IF(N656=0,O656,'Final Temp'!$I$13)</f>
        <v>75</v>
      </c>
      <c r="Q656" s="66">
        <f t="shared" si="44"/>
        <v>137.98188269884358</v>
      </c>
      <c r="R656" s="66">
        <f>'Final Temp'!$D$13+(('Final Temp'!$I$17-'Final Temp'!$D$13)*(1-EXP(-L656/'Final Temp'!$I$9)))</f>
        <v>138.94181087465381</v>
      </c>
      <c r="S656" s="66">
        <f>IF('Final Temp'!$D$17&gt;='Final Temp'!$I$13,Calcs!R656,"")</f>
        <v>138.94181087465381</v>
      </c>
    </row>
    <row r="657" spans="2:19" x14ac:dyDescent="0.25">
      <c r="B657" s="65">
        <f t="shared" si="45"/>
        <v>1180.7999999999854</v>
      </c>
      <c r="C657" s="66">
        <f>'Final Temp'!$D$13+(('Final Temp'!$D$17-'Final Temp'!$D$13)*(1-EXP(-B657/'Final Temp'!$D$9)))</f>
        <v>136.23717431928225</v>
      </c>
      <c r="D657" s="65">
        <f>IF(C657&gt;'Final Temp'!$I$13,D656+A$2,0)</f>
        <v>1025.9999999999893</v>
      </c>
      <c r="E657" s="66">
        <f>IF(D657&gt;0,'Final Temp'!$I$13+(('Final Temp'!I$17-'Final Temp'!$I$13)*(1-EXP(-D657/'Final Temp'!I$9))),C657)</f>
        <v>139.94769235434188</v>
      </c>
      <c r="F657" s="66">
        <f>IF(D657=0,E657,'Final Temp'!$I$13)</f>
        <v>75</v>
      </c>
      <c r="G657" s="66">
        <f t="shared" si="46"/>
        <v>139.94769235434188</v>
      </c>
      <c r="H657" s="66">
        <f>'Final Temp'!D$13+(('Final Temp'!I$17-'Final Temp'!D$13)*(1-EXP(-B657/'Final Temp'!I$9)))</f>
        <v>139.9725346430028</v>
      </c>
      <c r="I657" s="66">
        <f>IF('Final Temp'!$D$17&gt;='Final Temp'!$I$13,Calcs!H657,"")</f>
        <v>139.9725346430028</v>
      </c>
      <c r="L657" s="65">
        <f t="shared" si="43"/>
        <v>656</v>
      </c>
      <c r="M657" s="66">
        <f>'Final Temp'!$D$13+(('Final Temp'!$D$17-'Final Temp'!$D$13)*(1-EXP(-L657/'Final Temp'!$D$9)))</f>
        <v>123.8333906523013</v>
      </c>
      <c r="N657" s="65">
        <f>IF(M657&gt;'Final Temp'!$I$13,N656+K$2,0)</f>
        <v>501</v>
      </c>
      <c r="O657" s="66">
        <f>IF(N657&gt;0,'Final Temp'!$I$13+(('Final Temp'!$I$17-'Final Temp'!$I$13)*(1-EXP(-N657/'Final Temp'!$I$9))),M657)</f>
        <v>137.99584885260757</v>
      </c>
      <c r="P657" s="66">
        <f>IF(N657=0,O657,'Final Temp'!$I$13)</f>
        <v>75</v>
      </c>
      <c r="Q657" s="66">
        <f t="shared" si="44"/>
        <v>137.99584885260757</v>
      </c>
      <c r="R657" s="66">
        <f>'Final Temp'!$D$13+(('Final Temp'!$I$17-'Final Temp'!$D$13)*(1-EXP(-L657/'Final Temp'!$I$9)))</f>
        <v>138.94913395345972</v>
      </c>
      <c r="S657" s="66">
        <f>IF('Final Temp'!$D$17&gt;='Final Temp'!$I$13,Calcs!R657,"")</f>
        <v>138.94913395345972</v>
      </c>
    </row>
    <row r="658" spans="2:19" x14ac:dyDescent="0.25">
      <c r="B658" s="65">
        <f t="shared" si="45"/>
        <v>1182.5999999999854</v>
      </c>
      <c r="C658" s="66">
        <f>'Final Temp'!$D$13+(('Final Temp'!$D$17-'Final Temp'!$D$13)*(1-EXP(-B658/'Final Temp'!$D$9)))</f>
        <v>136.2559414906591</v>
      </c>
      <c r="D658" s="65">
        <f>IF(C658&gt;'Final Temp'!$I$13,D657+A$2,0)</f>
        <v>1027.7999999999893</v>
      </c>
      <c r="E658" s="66">
        <f>IF(D658&gt;0,'Final Temp'!$I$13+(('Final Temp'!I$17-'Final Temp'!$I$13)*(1-EXP(-D658/'Final Temp'!I$9))),C658)</f>
        <v>139.94834213035196</v>
      </c>
      <c r="F658" s="66">
        <f>IF(D658=0,E658,'Final Temp'!$I$13)</f>
        <v>75</v>
      </c>
      <c r="G658" s="66">
        <f t="shared" si="46"/>
        <v>139.94834213035196</v>
      </c>
      <c r="H658" s="66">
        <f>'Final Temp'!D$13+(('Final Temp'!I$17-'Final Temp'!D$13)*(1-EXP(-B658/'Final Temp'!I$9)))</f>
        <v>139.97287582314692</v>
      </c>
      <c r="I658" s="66">
        <f>IF('Final Temp'!$D$17&gt;='Final Temp'!$I$13,Calcs!H658,"")</f>
        <v>139.97287582314692</v>
      </c>
      <c r="L658" s="65">
        <f t="shared" si="43"/>
        <v>657</v>
      </c>
      <c r="M658" s="66">
        <f>'Final Temp'!$D$13+(('Final Temp'!$D$17-'Final Temp'!$D$13)*(1-EXP(-L658/'Final Temp'!$D$9)))</f>
        <v>123.87823558702232</v>
      </c>
      <c r="N658" s="65">
        <f>IF(M658&gt;'Final Temp'!$I$13,N657+K$2,0)</f>
        <v>502</v>
      </c>
      <c r="O658" s="66">
        <f>IF(N658&gt;0,'Final Temp'!$I$13+(('Final Temp'!$I$17-'Final Temp'!$I$13)*(1-EXP(-N658/'Final Temp'!$I$9))),M658)</f>
        <v>138.00971835517549</v>
      </c>
      <c r="P658" s="66">
        <f>IF(N658=0,O658,'Final Temp'!$I$13)</f>
        <v>75</v>
      </c>
      <c r="Q658" s="66">
        <f t="shared" si="44"/>
        <v>138.00971835517549</v>
      </c>
      <c r="R658" s="66">
        <f>'Final Temp'!$D$13+(('Final Temp'!$I$17-'Final Temp'!$D$13)*(1-EXP(-L658/'Final Temp'!$I$9)))</f>
        <v>138.95640635372254</v>
      </c>
      <c r="S658" s="66">
        <f>IF('Final Temp'!$D$17&gt;='Final Temp'!$I$13,Calcs!R658,"")</f>
        <v>138.95640635372254</v>
      </c>
    </row>
    <row r="659" spans="2:19" x14ac:dyDescent="0.25">
      <c r="B659" s="65">
        <f t="shared" si="45"/>
        <v>1184.3999999999853</v>
      </c>
      <c r="C659" s="66">
        <f>'Final Temp'!$D$13+(('Final Temp'!$D$17-'Final Temp'!$D$13)*(1-EXP(-B659/'Final Temp'!$D$9)))</f>
        <v>136.27461506037827</v>
      </c>
      <c r="D659" s="65">
        <f>IF(C659&gt;'Final Temp'!$I$13,D658+A$2,0)</f>
        <v>1029.5999999999892</v>
      </c>
      <c r="E659" s="66">
        <f>IF(D659&gt;0,'Final Temp'!$I$13+(('Final Temp'!I$17-'Final Temp'!$I$13)*(1-EXP(-D659/'Final Temp'!I$9))),C659)</f>
        <v>139.9489838347148</v>
      </c>
      <c r="F659" s="66">
        <f>IF(D659=0,E659,'Final Temp'!$I$13)</f>
        <v>75</v>
      </c>
      <c r="G659" s="66">
        <f t="shared" si="46"/>
        <v>139.9489838347148</v>
      </c>
      <c r="H659" s="66">
        <f>'Final Temp'!D$13+(('Final Temp'!I$17-'Final Temp'!D$13)*(1-EXP(-B659/'Final Temp'!I$9)))</f>
        <v>139.97321276508322</v>
      </c>
      <c r="I659" s="66">
        <f>IF('Final Temp'!$D$17&gt;='Final Temp'!$I$13,Calcs!H659,"")</f>
        <v>139.97321276508322</v>
      </c>
      <c r="L659" s="65">
        <f t="shared" si="43"/>
        <v>658</v>
      </c>
      <c r="M659" s="66">
        <f>'Final Temp'!$D$13+(('Final Temp'!$D$17-'Final Temp'!$D$13)*(1-EXP(-L659/'Final Temp'!$D$9)))</f>
        <v>123.922956125333</v>
      </c>
      <c r="N659" s="65">
        <f>IF(M659&gt;'Final Temp'!$I$13,N658+K$2,0)</f>
        <v>503</v>
      </c>
      <c r="O659" s="66">
        <f>IF(N659&gt;0,'Final Temp'!$I$13+(('Final Temp'!$I$17-'Final Temp'!$I$13)*(1-EXP(-N659/'Final Temp'!$I$9))),M659)</f>
        <v>138.02349187541111</v>
      </c>
      <c r="P659" s="66">
        <f>IF(N659=0,O659,'Final Temp'!$I$13)</f>
        <v>75</v>
      </c>
      <c r="Q659" s="66">
        <f t="shared" si="44"/>
        <v>138.02349187541111</v>
      </c>
      <c r="R659" s="66">
        <f>'Final Temp'!$D$13+(('Final Temp'!$I$17-'Final Temp'!$D$13)*(1-EXP(-L659/'Final Temp'!$I$9)))</f>
        <v>138.96362842615744</v>
      </c>
      <c r="S659" s="66">
        <f>IF('Final Temp'!$D$17&gt;='Final Temp'!$I$13,Calcs!R659,"")</f>
        <v>138.96362842615744</v>
      </c>
    </row>
    <row r="660" spans="2:19" x14ac:dyDescent="0.25">
      <c r="B660" s="65">
        <f t="shared" si="45"/>
        <v>1186.1999999999853</v>
      </c>
      <c r="C660" s="66">
        <f>'Final Temp'!$D$13+(('Final Temp'!$D$17-'Final Temp'!$D$13)*(1-EXP(-B660/'Final Temp'!$D$9)))</f>
        <v>136.29319549527989</v>
      </c>
      <c r="D660" s="65">
        <f>IF(C660&gt;'Final Temp'!$I$13,D659+A$2,0)</f>
        <v>1031.3999999999892</v>
      </c>
      <c r="E660" s="66">
        <f>IF(D660&gt;0,'Final Temp'!$I$13+(('Final Temp'!I$17-'Final Temp'!$I$13)*(1-EXP(-D660/'Final Temp'!I$9))),C660)</f>
        <v>139.949617567698</v>
      </c>
      <c r="F660" s="66">
        <f>IF(D660=0,E660,'Final Temp'!$I$13)</f>
        <v>75</v>
      </c>
      <c r="G660" s="66">
        <f t="shared" si="46"/>
        <v>139.949617567698</v>
      </c>
      <c r="H660" s="66">
        <f>'Final Temp'!D$13+(('Final Temp'!I$17-'Final Temp'!D$13)*(1-EXP(-B660/'Final Temp'!I$9)))</f>
        <v>139.97354552145958</v>
      </c>
      <c r="I660" s="66">
        <f>IF('Final Temp'!$D$17&gt;='Final Temp'!$I$13,Calcs!H660,"")</f>
        <v>139.97354552145958</v>
      </c>
      <c r="L660" s="65">
        <f t="shared" si="43"/>
        <v>659</v>
      </c>
      <c r="M660" s="66">
        <f>'Final Temp'!$D$13+(('Final Temp'!$D$17-'Final Temp'!$D$13)*(1-EXP(-L660/'Final Temp'!$D$9)))</f>
        <v>123.96755261229947</v>
      </c>
      <c r="N660" s="65">
        <f>IF(M660&gt;'Final Temp'!$I$13,N659+K$2,0)</f>
        <v>504</v>
      </c>
      <c r="O660" s="66">
        <f>IF(N660&gt;0,'Final Temp'!$I$13+(('Final Temp'!$I$17-'Final Temp'!$I$13)*(1-EXP(-N660/'Final Temp'!$I$9))),M660)</f>
        <v>138.03717007754929</v>
      </c>
      <c r="P660" s="66">
        <f>IF(N660=0,O660,'Final Temp'!$I$13)</f>
        <v>75</v>
      </c>
      <c r="Q660" s="66">
        <f t="shared" si="44"/>
        <v>138.03717007754929</v>
      </c>
      <c r="R660" s="66">
        <f>'Final Temp'!$D$13+(('Final Temp'!$I$17-'Final Temp'!$D$13)*(1-EXP(-L660/'Final Temp'!$I$9)))</f>
        <v>138.97080051905243</v>
      </c>
      <c r="S660" s="66">
        <f>IF('Final Temp'!$D$17&gt;='Final Temp'!$I$13,Calcs!R660,"")</f>
        <v>138.97080051905243</v>
      </c>
    </row>
    <row r="661" spans="2:19" x14ac:dyDescent="0.25">
      <c r="B661" s="65">
        <f t="shared" si="45"/>
        <v>1187.9999999999852</v>
      </c>
      <c r="C661" s="66">
        <f>'Final Temp'!$D$13+(('Final Temp'!$D$17-'Final Temp'!$D$13)*(1-EXP(-B661/'Final Temp'!$D$9)))</f>
        <v>136.31168325987585</v>
      </c>
      <c r="D661" s="65">
        <f>IF(C661&gt;'Final Temp'!$I$13,D660+A$2,0)</f>
        <v>1033.1999999999891</v>
      </c>
      <c r="E661" s="66">
        <f>IF(D661&gt;0,'Final Temp'!$I$13+(('Final Temp'!I$17-'Final Temp'!$I$13)*(1-EXP(-D661/'Final Temp'!I$9))),C661)</f>
        <v>139.95024342832366</v>
      </c>
      <c r="F661" s="66">
        <f>IF(D661=0,E661,'Final Temp'!$I$13)</f>
        <v>75</v>
      </c>
      <c r="G661" s="66">
        <f t="shared" si="46"/>
        <v>139.95024342832366</v>
      </c>
      <c r="H661" s="66">
        <f>'Final Temp'!D$13+(('Final Temp'!I$17-'Final Temp'!D$13)*(1-EXP(-B661/'Final Temp'!I$9)))</f>
        <v>139.97387414426981</v>
      </c>
      <c r="I661" s="66">
        <f>IF('Final Temp'!$D$17&gt;='Final Temp'!$I$13,Calcs!H661,"")</f>
        <v>139.97387414426981</v>
      </c>
      <c r="L661" s="68">
        <f t="shared" si="43"/>
        <v>660</v>
      </c>
      <c r="M661" s="69">
        <f>'Final Temp'!$D$13+(('Final Temp'!$D$17-'Final Temp'!$D$13)*(1-EXP(-L661/'Final Temp'!$D$9)))</f>
        <v>124.01202539203061</v>
      </c>
      <c r="N661" s="68">
        <f>IF(M661&gt;'Final Temp'!$I$13,N660+K$2,0)</f>
        <v>505</v>
      </c>
      <c r="O661" s="69">
        <f>IF(N661&gt;0,'Final Temp'!$I$13+(('Final Temp'!$I$17-'Final Temp'!$I$13)*(1-EXP(-N661/'Final Temp'!$I$9))),M661)</f>
        <v>138.05075362122824</v>
      </c>
      <c r="P661" s="69">
        <f>IF(N661=0,O661,'Final Temp'!$I$13)</f>
        <v>75</v>
      </c>
      <c r="Q661" s="69">
        <f t="shared" si="44"/>
        <v>138.05075362122824</v>
      </c>
      <c r="R661" s="69">
        <f>'Final Temp'!$D$13+(('Final Temp'!$I$17-'Final Temp'!$D$13)*(1-EXP(-L661/'Final Temp'!$I$9)))</f>
        <v>138.97792297828539</v>
      </c>
      <c r="S661" s="66">
        <f>IF('Final Temp'!$D$17&gt;='Final Temp'!$I$13,Calcs!R661,"")</f>
        <v>138.97792297828539</v>
      </c>
    </row>
    <row r="662" spans="2:19" x14ac:dyDescent="0.25">
      <c r="B662" s="65">
        <f t="shared" si="45"/>
        <v>1189.7999999999852</v>
      </c>
      <c r="C662" s="66">
        <f>'Final Temp'!$D$13+(('Final Temp'!$D$17-'Final Temp'!$D$13)*(1-EXP(-B662/'Final Temp'!$D$9)))</f>
        <v>136.33007881636121</v>
      </c>
      <c r="D662" s="65">
        <f>IF(C662&gt;'Final Temp'!$I$13,D661+A$2,0)</f>
        <v>1034.9999999999891</v>
      </c>
      <c r="E662" s="66">
        <f>IF(D662&gt;0,'Final Temp'!$I$13+(('Final Temp'!I$17-'Final Temp'!$I$13)*(1-EXP(-D662/'Final Temp'!I$9))),C662)</f>
        <v>139.95086151438375</v>
      </c>
      <c r="F662" s="66">
        <f>IF(D662=0,E662,'Final Temp'!$I$13)</f>
        <v>75</v>
      </c>
      <c r="G662" s="66">
        <f t="shared" si="46"/>
        <v>139.95086151438375</v>
      </c>
      <c r="H662" s="66">
        <f>'Final Temp'!D$13+(('Final Temp'!I$17-'Final Temp'!D$13)*(1-EXP(-B662/'Final Temp'!I$9)))</f>
        <v>139.97419868486196</v>
      </c>
      <c r="I662" s="66">
        <f>IF('Final Temp'!$D$17&gt;='Final Temp'!$I$13,Calcs!H662,"")</f>
        <v>139.97419868486196</v>
      </c>
      <c r="L662" s="65">
        <f t="shared" si="43"/>
        <v>661</v>
      </c>
      <c r="M662" s="66">
        <f>'Final Temp'!$D$13+(('Final Temp'!$D$17-'Final Temp'!$D$13)*(1-EXP(-L662/'Final Temp'!$D$9)))</f>
        <v>124.05637480768083</v>
      </c>
      <c r="N662" s="65">
        <f>IF(M662&gt;'Final Temp'!$I$13,N661+K$2,0)</f>
        <v>506</v>
      </c>
      <c r="O662" s="66">
        <f>IF(N662&gt;0,'Final Temp'!$I$13+(('Final Temp'!$I$17-'Final Temp'!$I$13)*(1-EXP(-N662/'Final Temp'!$I$9))),M662)</f>
        <v>138.0642431615212</v>
      </c>
      <c r="P662" s="66">
        <f>IF(N662=0,O662,'Final Temp'!$I$13)</f>
        <v>75</v>
      </c>
      <c r="Q662" s="66">
        <f t="shared" si="44"/>
        <v>138.0642431615212</v>
      </c>
      <c r="R662" s="66">
        <f>'Final Temp'!$D$13+(('Final Temp'!$I$17-'Final Temp'!$D$13)*(1-EXP(-L662/'Final Temp'!$I$9)))</f>
        <v>138.98499614734038</v>
      </c>
      <c r="S662" s="66">
        <f>IF('Final Temp'!$D$17&gt;='Final Temp'!$I$13,Calcs!R662,"")</f>
        <v>138.98499614734038</v>
      </c>
    </row>
    <row r="663" spans="2:19" x14ac:dyDescent="0.25">
      <c r="B663" s="65">
        <f t="shared" si="45"/>
        <v>1191.5999999999851</v>
      </c>
      <c r="C663" s="66">
        <f>'Final Temp'!$D$13+(('Final Temp'!$D$17-'Final Temp'!$D$13)*(1-EXP(-B663/'Final Temp'!$D$9)))</f>
        <v>136.3483826246258</v>
      </c>
      <c r="D663" s="65">
        <f>IF(C663&gt;'Final Temp'!$I$13,D662+A$2,0)</f>
        <v>1036.799999999989</v>
      </c>
      <c r="E663" s="66">
        <f>IF(D663&gt;0,'Final Temp'!$I$13+(('Final Temp'!I$17-'Final Temp'!$I$13)*(1-EXP(-D663/'Final Temp'!I$9))),C663)</f>
        <v>139.95147192245551</v>
      </c>
      <c r="F663" s="66">
        <f>IF(D663=0,E663,'Final Temp'!$I$13)</f>
        <v>75</v>
      </c>
      <c r="G663" s="66">
        <f t="shared" si="46"/>
        <v>139.95147192245551</v>
      </c>
      <c r="H663" s="66">
        <f>'Final Temp'!D$13+(('Final Temp'!I$17-'Final Temp'!D$13)*(1-EXP(-B663/'Final Temp'!I$9)))</f>
        <v>139.97451919394615</v>
      </c>
      <c r="I663" s="66">
        <f>IF('Final Temp'!$D$17&gt;='Final Temp'!$I$13,Calcs!H663,"")</f>
        <v>139.97451919394615</v>
      </c>
      <c r="L663" s="65">
        <f t="shared" si="43"/>
        <v>662</v>
      </c>
      <c r="M663" s="66">
        <f>'Final Temp'!$D$13+(('Final Temp'!$D$17-'Final Temp'!$D$13)*(1-EXP(-L663/'Final Temp'!$D$9)))</f>
        <v>124.1006012014526</v>
      </c>
      <c r="N663" s="65">
        <f>IF(M663&gt;'Final Temp'!$I$13,N662+K$2,0)</f>
        <v>507</v>
      </c>
      <c r="O663" s="66">
        <f>IF(N663&gt;0,'Final Temp'!$I$13+(('Final Temp'!$I$17-'Final Temp'!$I$13)*(1-EXP(-N663/'Final Temp'!$I$9))),M663)</f>
        <v>138.07763934896801</v>
      </c>
      <c r="P663" s="66">
        <f>IF(N663=0,O663,'Final Temp'!$I$13)</f>
        <v>75</v>
      </c>
      <c r="Q663" s="66">
        <f t="shared" si="44"/>
        <v>138.07763934896801</v>
      </c>
      <c r="R663" s="66">
        <f>'Final Temp'!$D$13+(('Final Temp'!$I$17-'Final Temp'!$D$13)*(1-EXP(-L663/'Final Temp'!$I$9)))</f>
        <v>138.99202036732461</v>
      </c>
      <c r="S663" s="66">
        <f>IF('Final Temp'!$D$17&gt;='Final Temp'!$I$13,Calcs!R663,"")</f>
        <v>138.99202036732461</v>
      </c>
    </row>
    <row r="664" spans="2:19" x14ac:dyDescent="0.25">
      <c r="B664" s="65">
        <f t="shared" si="45"/>
        <v>1193.3999999999851</v>
      </c>
      <c r="C664" s="66">
        <f>'Final Temp'!$D$13+(('Final Temp'!$D$17-'Final Temp'!$D$13)*(1-EXP(-B664/'Final Temp'!$D$9)))</f>
        <v>136.36659514226585</v>
      </c>
      <c r="D664" s="65">
        <f>IF(C664&gt;'Final Temp'!$I$13,D663+A$2,0)</f>
        <v>1038.599999999989</v>
      </c>
      <c r="E664" s="66">
        <f>IF(D664&gt;0,'Final Temp'!$I$13+(('Final Temp'!I$17-'Final Temp'!$I$13)*(1-EXP(-D664/'Final Temp'!I$9))),C664)</f>
        <v>139.95207474791641</v>
      </c>
      <c r="F664" s="66">
        <f>IF(D664=0,E664,'Final Temp'!$I$13)</f>
        <v>75</v>
      </c>
      <c r="G664" s="66">
        <f t="shared" si="46"/>
        <v>139.95207474791641</v>
      </c>
      <c r="H664" s="66">
        <f>'Final Temp'!D$13+(('Final Temp'!I$17-'Final Temp'!D$13)*(1-EXP(-B664/'Final Temp'!I$9)))</f>
        <v>139.97483572160252</v>
      </c>
      <c r="I664" s="66">
        <f>IF('Final Temp'!$D$17&gt;='Final Temp'!$I$13,Calcs!H664,"")</f>
        <v>139.97483572160252</v>
      </c>
      <c r="L664" s="65">
        <f t="shared" si="43"/>
        <v>663</v>
      </c>
      <c r="M664" s="66">
        <f>'Final Temp'!$D$13+(('Final Temp'!$D$17-'Final Temp'!$D$13)*(1-EXP(-L664/'Final Temp'!$D$9)))</f>
        <v>124.14470491459922</v>
      </c>
      <c r="N664" s="65">
        <f>IF(M664&gt;'Final Temp'!$I$13,N663+K$2,0)</f>
        <v>508</v>
      </c>
      <c r="O664" s="66">
        <f>IF(N664&gt;0,'Final Temp'!$I$13+(('Final Temp'!$I$17-'Final Temp'!$I$13)*(1-EXP(-N664/'Final Temp'!$I$9))),M664)</f>
        <v>138.09094282960652</v>
      </c>
      <c r="P664" s="66">
        <f>IF(N664=0,O664,'Final Temp'!$I$13)</f>
        <v>75</v>
      </c>
      <c r="Q664" s="66">
        <f t="shared" si="44"/>
        <v>138.09094282960652</v>
      </c>
      <c r="R664" s="66">
        <f>'Final Temp'!$D$13+(('Final Temp'!$I$17-'Final Temp'!$D$13)*(1-EXP(-L664/'Final Temp'!$I$9)))</f>
        <v>138.99899597698459</v>
      </c>
      <c r="S664" s="66">
        <f>IF('Final Temp'!$D$17&gt;='Final Temp'!$I$13,Calcs!R664,"")</f>
        <v>138.99899597698459</v>
      </c>
    </row>
    <row r="665" spans="2:19" x14ac:dyDescent="0.25">
      <c r="B665" s="65">
        <f t="shared" si="45"/>
        <v>1195.199999999985</v>
      </c>
      <c r="C665" s="66">
        <f>'Final Temp'!$D$13+(('Final Temp'!$D$17-'Final Temp'!$D$13)*(1-EXP(-B665/'Final Temp'!$D$9)))</f>
        <v>136.38471682459522</v>
      </c>
      <c r="D665" s="65">
        <f>IF(C665&gt;'Final Temp'!$I$13,D664+A$2,0)</f>
        <v>1040.3999999999889</v>
      </c>
      <c r="E665" s="66">
        <f>IF(D665&gt;0,'Final Temp'!$I$13+(('Final Temp'!I$17-'Final Temp'!$I$13)*(1-EXP(-D665/'Final Temp'!I$9))),C665)</f>
        <v>139.95267008495918</v>
      </c>
      <c r="F665" s="66">
        <f>IF(D665=0,E665,'Final Temp'!$I$13)</f>
        <v>75</v>
      </c>
      <c r="G665" s="66">
        <f t="shared" si="46"/>
        <v>139.95267008495918</v>
      </c>
      <c r="H665" s="66">
        <f>'Final Temp'!D$13+(('Final Temp'!I$17-'Final Temp'!D$13)*(1-EXP(-B665/'Final Temp'!I$9)))</f>
        <v>139.97514831728921</v>
      </c>
      <c r="I665" s="66">
        <f>IF('Final Temp'!$D$17&gt;='Final Temp'!$I$13,Calcs!H665,"")</f>
        <v>139.97514831728921</v>
      </c>
      <c r="L665" s="65">
        <f t="shared" si="43"/>
        <v>664</v>
      </c>
      <c r="M665" s="66">
        <f>'Final Temp'!$D$13+(('Final Temp'!$D$17-'Final Temp'!$D$13)*(1-EXP(-L665/'Final Temp'!$D$9)))</f>
        <v>124.18868628742733</v>
      </c>
      <c r="N665" s="65">
        <f>IF(M665&gt;'Final Temp'!$I$13,N664+K$2,0)</f>
        <v>509</v>
      </c>
      <c r="O665" s="66">
        <f>IF(N665&gt;0,'Final Temp'!$I$13+(('Final Temp'!$I$17-'Final Temp'!$I$13)*(1-EXP(-N665/'Final Temp'!$I$9))),M665)</f>
        <v>138.10415424500377</v>
      </c>
      <c r="P665" s="66">
        <f>IF(N665=0,O665,'Final Temp'!$I$13)</f>
        <v>75</v>
      </c>
      <c r="Q665" s="66">
        <f t="shared" si="44"/>
        <v>138.10415424500377</v>
      </c>
      <c r="R665" s="66">
        <f>'Final Temp'!$D$13+(('Final Temp'!$I$17-'Final Temp'!$D$13)*(1-EXP(-L665/'Final Temp'!$I$9)))</f>
        <v>139.00592331272262</v>
      </c>
      <c r="S665" s="66">
        <f>IF('Final Temp'!$D$17&gt;='Final Temp'!$I$13,Calcs!R665,"")</f>
        <v>139.00592331272262</v>
      </c>
    </row>
    <row r="666" spans="2:19" x14ac:dyDescent="0.25">
      <c r="B666" s="65">
        <f t="shared" si="45"/>
        <v>1196.999999999985</v>
      </c>
      <c r="C666" s="66">
        <f>'Final Temp'!$D$13+(('Final Temp'!$D$17-'Final Temp'!$D$13)*(1-EXP(-B666/'Final Temp'!$D$9)))</f>
        <v>136.40274812465691</v>
      </c>
      <c r="D666" s="65">
        <f>IF(C666&gt;'Final Temp'!$I$13,D665+A$2,0)</f>
        <v>1042.1999999999889</v>
      </c>
      <c r="E666" s="66">
        <f>IF(D666&gt;0,'Final Temp'!$I$13+(('Final Temp'!I$17-'Final Temp'!$I$13)*(1-EXP(-D666/'Final Temp'!I$9))),C666)</f>
        <v>139.95325802660642</v>
      </c>
      <c r="F666" s="66">
        <f>IF(D666=0,E666,'Final Temp'!$I$13)</f>
        <v>75</v>
      </c>
      <c r="G666" s="66">
        <f t="shared" si="46"/>
        <v>139.95325802660642</v>
      </c>
      <c r="H666" s="66">
        <f>'Final Temp'!D$13+(('Final Temp'!I$17-'Final Temp'!D$13)*(1-EXP(-B666/'Final Temp'!I$9)))</f>
        <v>139.97545702984991</v>
      </c>
      <c r="I666" s="66">
        <f>IF('Final Temp'!$D$17&gt;='Final Temp'!$I$13,Calcs!H666,"")</f>
        <v>139.97545702984991</v>
      </c>
      <c r="L666" s="65">
        <f t="shared" si="43"/>
        <v>665</v>
      </c>
      <c r="M666" s="66">
        <f>'Final Temp'!$D$13+(('Final Temp'!$D$17-'Final Temp'!$D$13)*(1-EXP(-L666/'Final Temp'!$D$9)))</f>
        <v>124.23254565929956</v>
      </c>
      <c r="N666" s="65">
        <f>IF(M666&gt;'Final Temp'!$I$13,N665+K$2,0)</f>
        <v>510</v>
      </c>
      <c r="O666" s="66">
        <f>IF(N666&gt;0,'Final Temp'!$I$13+(('Final Temp'!$I$17-'Final Temp'!$I$13)*(1-EXP(-N666/'Final Temp'!$I$9))),M666)</f>
        <v>138.11727423228695</v>
      </c>
      <c r="P666" s="66">
        <f>IF(N666=0,O666,'Final Temp'!$I$13)</f>
        <v>75</v>
      </c>
      <c r="Q666" s="66">
        <f t="shared" si="44"/>
        <v>138.11727423228695</v>
      </c>
      <c r="R666" s="66">
        <f>'Final Temp'!$D$13+(('Final Temp'!$I$17-'Final Temp'!$D$13)*(1-EXP(-L666/'Final Temp'!$I$9)))</f>
        <v>139.01280270861292</v>
      </c>
      <c r="S666" s="66">
        <f>IF('Final Temp'!$D$17&gt;='Final Temp'!$I$13,Calcs!R666,"")</f>
        <v>139.01280270861292</v>
      </c>
    </row>
    <row r="667" spans="2:19" x14ac:dyDescent="0.25">
      <c r="B667" s="65">
        <f t="shared" si="45"/>
        <v>1198.7999999999849</v>
      </c>
      <c r="C667" s="66">
        <f>'Final Temp'!$D$13+(('Final Temp'!$D$17-'Final Temp'!$D$13)*(1-EXP(-B667/'Final Temp'!$D$9)))</f>
        <v>136.42068949323431</v>
      </c>
      <c r="D667" s="65">
        <f>IF(C667&gt;'Final Temp'!$I$13,D666+A$2,0)</f>
        <v>1043.9999999999889</v>
      </c>
      <c r="E667" s="66">
        <f>IF(D667&gt;0,'Final Temp'!$I$13+(('Final Temp'!I$17-'Final Temp'!$I$13)*(1-EXP(-D667/'Final Temp'!I$9))),C667)</f>
        <v>139.95383866472525</v>
      </c>
      <c r="F667" s="66">
        <f>IF(D667=0,E667,'Final Temp'!$I$13)</f>
        <v>75</v>
      </c>
      <c r="G667" s="66">
        <f t="shared" si="46"/>
        <v>139.95383866472525</v>
      </c>
      <c r="H667" s="66">
        <f>'Final Temp'!D$13+(('Final Temp'!I$17-'Final Temp'!D$13)*(1-EXP(-B667/'Final Temp'!I$9)))</f>
        <v>139.97576190752159</v>
      </c>
      <c r="I667" s="66">
        <f>IF('Final Temp'!$D$17&gt;='Final Temp'!$I$13,Calcs!H667,"")</f>
        <v>139.97576190752159</v>
      </c>
      <c r="L667" s="65">
        <f t="shared" si="43"/>
        <v>666</v>
      </c>
      <c r="M667" s="66">
        <f>'Final Temp'!$D$13+(('Final Temp'!$D$17-'Final Temp'!$D$13)*(1-EXP(-L667/'Final Temp'!$D$9)))</f>
        <v>124.27628336863724</v>
      </c>
      <c r="N667" s="65">
        <f>IF(M667&gt;'Final Temp'!$I$13,N666+K$2,0)</f>
        <v>511</v>
      </c>
      <c r="O667" s="66">
        <f>IF(N667&gt;0,'Final Temp'!$I$13+(('Final Temp'!$I$17-'Final Temp'!$I$13)*(1-EXP(-N667/'Final Temp'!$I$9))),M667)</f>
        <v>138.13030342417397</v>
      </c>
      <c r="P667" s="66">
        <f>IF(N667=0,O667,'Final Temp'!$I$13)</f>
        <v>75</v>
      </c>
      <c r="Q667" s="66">
        <f t="shared" si="44"/>
        <v>138.13030342417397</v>
      </c>
      <c r="R667" s="66">
        <f>'Final Temp'!$D$13+(('Final Temp'!$I$17-'Final Temp'!$D$13)*(1-EXP(-L667/'Final Temp'!$I$9)))</f>
        <v>139.01963449641784</v>
      </c>
      <c r="S667" s="66">
        <f>IF('Final Temp'!$D$17&gt;='Final Temp'!$I$13,Calcs!R667,"")</f>
        <v>139.01963449641784</v>
      </c>
    </row>
    <row r="668" spans="2:19" x14ac:dyDescent="0.25">
      <c r="B668" s="65">
        <f t="shared" si="45"/>
        <v>1200.5999999999849</v>
      </c>
      <c r="C668" s="66">
        <f>'Final Temp'!$D$13+(('Final Temp'!$D$17-'Final Temp'!$D$13)*(1-EXP(-B668/'Final Temp'!$D$9)))</f>
        <v>136.43854137886268</v>
      </c>
      <c r="D668" s="65">
        <f>IF(C668&gt;'Final Temp'!$I$13,D667+A$2,0)</f>
        <v>1045.7999999999888</v>
      </c>
      <c r="E668" s="66">
        <f>IF(D668&gt;0,'Final Temp'!$I$13+(('Final Temp'!I$17-'Final Temp'!$I$13)*(1-EXP(-D668/'Final Temp'!I$9))),C668)</f>
        <v>139.9544120900415</v>
      </c>
      <c r="F668" s="66">
        <f>IF(D668=0,E668,'Final Temp'!$I$13)</f>
        <v>75</v>
      </c>
      <c r="G668" s="66">
        <f t="shared" si="46"/>
        <v>139.9544120900415</v>
      </c>
      <c r="H668" s="66">
        <f>'Final Temp'!D$13+(('Final Temp'!I$17-'Final Temp'!D$13)*(1-EXP(-B668/'Final Temp'!I$9)))</f>
        <v>139.97606299794199</v>
      </c>
      <c r="I668" s="66">
        <f>IF('Final Temp'!$D$17&gt;='Final Temp'!$I$13,Calcs!H668,"")</f>
        <v>139.97606299794199</v>
      </c>
      <c r="L668" s="65">
        <f t="shared" si="43"/>
        <v>667</v>
      </c>
      <c r="M668" s="66">
        <f>'Final Temp'!$D$13+(('Final Temp'!$D$17-'Final Temp'!$D$13)*(1-EXP(-L668/'Final Temp'!$D$9)))</f>
        <v>124.31989975292289</v>
      </c>
      <c r="N668" s="65">
        <f>IF(M668&gt;'Final Temp'!$I$13,N667+K$2,0)</f>
        <v>512</v>
      </c>
      <c r="O668" s="66">
        <f>IF(N668&gt;0,'Final Temp'!$I$13+(('Final Temp'!$I$17-'Final Temp'!$I$13)*(1-EXP(-N668/'Final Temp'!$I$9))),M668)</f>
        <v>138.14324244900422</v>
      </c>
      <c r="P668" s="66">
        <f>IF(N668=0,O668,'Final Temp'!$I$13)</f>
        <v>75</v>
      </c>
      <c r="Q668" s="66">
        <f t="shared" si="44"/>
        <v>138.14324244900422</v>
      </c>
      <c r="R668" s="66">
        <f>'Final Temp'!$D$13+(('Final Temp'!$I$17-'Final Temp'!$D$13)*(1-EXP(-L668/'Final Temp'!$I$9)))</f>
        <v>139.02641900560371</v>
      </c>
      <c r="S668" s="66">
        <f>IF('Final Temp'!$D$17&gt;='Final Temp'!$I$13,Calcs!R668,"")</f>
        <v>139.02641900560371</v>
      </c>
    </row>
    <row r="669" spans="2:19" x14ac:dyDescent="0.25">
      <c r="B669" s="65">
        <f t="shared" si="45"/>
        <v>1202.3999999999849</v>
      </c>
      <c r="C669" s="66">
        <f>'Final Temp'!$D$13+(('Final Temp'!$D$17-'Final Temp'!$D$13)*(1-EXP(-B669/'Final Temp'!$D$9)))</f>
        <v>136.45630422783998</v>
      </c>
      <c r="D669" s="65">
        <f>IF(C669&gt;'Final Temp'!$I$13,D668+A$2,0)</f>
        <v>1047.5999999999888</v>
      </c>
      <c r="E669" s="66">
        <f>IF(D669&gt;0,'Final Temp'!$I$13+(('Final Temp'!I$17-'Final Temp'!$I$13)*(1-EXP(-D669/'Final Temp'!I$9))),C669)</f>
        <v>139.95497839215406</v>
      </c>
      <c r="F669" s="66">
        <f>IF(D669=0,E669,'Final Temp'!$I$13)</f>
        <v>75</v>
      </c>
      <c r="G669" s="66">
        <f t="shared" si="46"/>
        <v>139.95497839215406</v>
      </c>
      <c r="H669" s="66">
        <f>'Final Temp'!D$13+(('Final Temp'!I$17-'Final Temp'!D$13)*(1-EXP(-B669/'Final Temp'!I$9)))</f>
        <v>139.97636034815713</v>
      </c>
      <c r="I669" s="66">
        <f>IF('Final Temp'!$D$17&gt;='Final Temp'!$I$13,Calcs!H669,"")</f>
        <v>139.97636034815713</v>
      </c>
      <c r="L669" s="65">
        <f t="shared" si="43"/>
        <v>668</v>
      </c>
      <c r="M669" s="66">
        <f>'Final Temp'!$D$13+(('Final Temp'!$D$17-'Final Temp'!$D$13)*(1-EXP(-L669/'Final Temp'!$D$9)))</f>
        <v>124.36339514870292</v>
      </c>
      <c r="N669" s="65">
        <f>IF(M669&gt;'Final Temp'!$I$13,N668+K$2,0)</f>
        <v>513</v>
      </c>
      <c r="O669" s="66">
        <f>IF(N669&gt;0,'Final Temp'!$I$13+(('Final Temp'!$I$17-'Final Temp'!$I$13)*(1-EXP(-N669/'Final Temp'!$I$9))),M669)</f>
        <v>138.15609193076864</v>
      </c>
      <c r="P669" s="66">
        <f>IF(N669=0,O669,'Final Temp'!$I$13)</f>
        <v>75</v>
      </c>
      <c r="Q669" s="66">
        <f t="shared" si="44"/>
        <v>138.15609193076864</v>
      </c>
      <c r="R669" s="66">
        <f>'Final Temp'!$D$13+(('Final Temp'!$I$17-'Final Temp'!$D$13)*(1-EXP(-L669/'Final Temp'!$I$9)))</f>
        <v>139.03315656335701</v>
      </c>
      <c r="S669" s="66">
        <f>IF('Final Temp'!$D$17&gt;='Final Temp'!$I$13,Calcs!R669,"")</f>
        <v>139.03315656335701</v>
      </c>
    </row>
    <row r="670" spans="2:19" x14ac:dyDescent="0.25">
      <c r="B670" s="65">
        <f t="shared" si="45"/>
        <v>1204.1999999999848</v>
      </c>
      <c r="C670" s="66">
        <f>'Final Temp'!$D$13+(('Final Temp'!$D$17-'Final Temp'!$D$13)*(1-EXP(-B670/'Final Temp'!$D$9)))</f>
        <v>136.47397848423844</v>
      </c>
      <c r="D670" s="65">
        <f>IF(C670&gt;'Final Temp'!$I$13,D669+A$2,0)</f>
        <v>1049.3999999999887</v>
      </c>
      <c r="E670" s="66">
        <f>IF(D670&gt;0,'Final Temp'!$I$13+(('Final Temp'!I$17-'Final Temp'!$I$13)*(1-EXP(-D670/'Final Temp'!I$9))),C670)</f>
        <v>139.95553765954881</v>
      </c>
      <c r="F670" s="66">
        <f>IF(D670=0,E670,'Final Temp'!$I$13)</f>
        <v>75</v>
      </c>
      <c r="G670" s="66">
        <f t="shared" si="46"/>
        <v>139.95553765954881</v>
      </c>
      <c r="H670" s="66">
        <f>'Final Temp'!D$13+(('Final Temp'!I$17-'Final Temp'!D$13)*(1-EXP(-B670/'Final Temp'!I$9)))</f>
        <v>139.97665400462859</v>
      </c>
      <c r="I670" s="66">
        <f>IF('Final Temp'!$D$17&gt;='Final Temp'!$I$13,Calcs!H670,"")</f>
        <v>139.97665400462859</v>
      </c>
      <c r="L670" s="65">
        <f t="shared" si="43"/>
        <v>669</v>
      </c>
      <c r="M670" s="66">
        <f>'Final Temp'!$D$13+(('Final Temp'!$D$17-'Final Temp'!$D$13)*(1-EXP(-L670/'Final Temp'!$D$9)))</f>
        <v>124.40676989159016</v>
      </c>
      <c r="N670" s="65">
        <f>IF(M670&gt;'Final Temp'!$I$13,N669+K$2,0)</f>
        <v>514</v>
      </c>
      <c r="O670" s="66">
        <f>IF(N670&gt;0,'Final Temp'!$I$13+(('Final Temp'!$I$17-'Final Temp'!$I$13)*(1-EXP(-N670/'Final Temp'!$I$9))),M670)</f>
        <v>138.16885248913997</v>
      </c>
      <c r="P670" s="66">
        <f>IF(N670=0,O670,'Final Temp'!$I$13)</f>
        <v>75</v>
      </c>
      <c r="Q670" s="66">
        <f t="shared" si="44"/>
        <v>138.16885248913997</v>
      </c>
      <c r="R670" s="66">
        <f>'Final Temp'!$D$13+(('Final Temp'!$I$17-'Final Temp'!$D$13)*(1-EXP(-L670/'Final Temp'!$I$9)))</f>
        <v>139.03984749459977</v>
      </c>
      <c r="S670" s="66">
        <f>IF('Final Temp'!$D$17&gt;='Final Temp'!$I$13,Calcs!R670,"")</f>
        <v>139.03984749459977</v>
      </c>
    </row>
    <row r="671" spans="2:19" x14ac:dyDescent="0.25">
      <c r="B671" s="65">
        <f t="shared" si="45"/>
        <v>1205.9999999999848</v>
      </c>
      <c r="C671" s="66">
        <f>'Final Temp'!$D$13+(('Final Temp'!$D$17-'Final Temp'!$D$13)*(1-EXP(-B671/'Final Temp'!$D$9)))</f>
        <v>136.49156458991536</v>
      </c>
      <c r="D671" s="65">
        <f>IF(C671&gt;'Final Temp'!$I$13,D670+A$2,0)</f>
        <v>1051.1999999999887</v>
      </c>
      <c r="E671" s="66">
        <f>IF(D671&gt;0,'Final Temp'!$I$13+(('Final Temp'!I$17-'Final Temp'!$I$13)*(1-EXP(-D671/'Final Temp'!I$9))),C671)</f>
        <v>139.95608997961239</v>
      </c>
      <c r="F671" s="66">
        <f>IF(D671=0,E671,'Final Temp'!$I$13)</f>
        <v>75</v>
      </c>
      <c r="G671" s="66">
        <f t="shared" si="46"/>
        <v>139.95608997961239</v>
      </c>
      <c r="H671" s="66">
        <f>'Final Temp'!D$13+(('Final Temp'!I$17-'Final Temp'!D$13)*(1-EXP(-B671/'Final Temp'!I$9)))</f>
        <v>139.97694401324077</v>
      </c>
      <c r="I671" s="66">
        <f>IF('Final Temp'!$D$17&gt;='Final Temp'!$I$13,Calcs!H671,"")</f>
        <v>139.97694401324077</v>
      </c>
      <c r="L671" s="65">
        <f t="shared" si="43"/>
        <v>670</v>
      </c>
      <c r="M671" s="66">
        <f>'Final Temp'!$D$13+(('Final Temp'!$D$17-'Final Temp'!$D$13)*(1-EXP(-L671/'Final Temp'!$D$9)))</f>
        <v>124.45002431626646</v>
      </c>
      <c r="N671" s="65">
        <f>IF(M671&gt;'Final Temp'!$I$13,N670+K$2,0)</f>
        <v>515</v>
      </c>
      <c r="O671" s="66">
        <f>IF(N671&gt;0,'Final Temp'!$I$13+(('Final Temp'!$I$17-'Final Temp'!$I$13)*(1-EXP(-N671/'Final Temp'!$I$9))),M671)</f>
        <v>138.18152473950249</v>
      </c>
      <c r="P671" s="66">
        <f>IF(N671=0,O671,'Final Temp'!$I$13)</f>
        <v>75</v>
      </c>
      <c r="Q671" s="66">
        <f t="shared" si="44"/>
        <v>138.18152473950249</v>
      </c>
      <c r="R671" s="66">
        <f>'Final Temp'!$D$13+(('Final Temp'!$I$17-'Final Temp'!$D$13)*(1-EXP(-L671/'Final Temp'!$I$9)))</f>
        <v>139.04649212200553</v>
      </c>
      <c r="S671" s="66">
        <f>IF('Final Temp'!$D$17&gt;='Final Temp'!$I$13,Calcs!R671,"")</f>
        <v>139.04649212200553</v>
      </c>
    </row>
    <row r="672" spans="2:19" x14ac:dyDescent="0.25">
      <c r="B672" s="65">
        <f t="shared" si="45"/>
        <v>1207.7999999999847</v>
      </c>
      <c r="C672" s="66">
        <f>'Final Temp'!$D$13+(('Final Temp'!$D$17-'Final Temp'!$D$13)*(1-EXP(-B672/'Final Temp'!$D$9)))</f>
        <v>136.50906298452429</v>
      </c>
      <c r="D672" s="65">
        <f>IF(C672&gt;'Final Temp'!$I$13,D671+A$2,0)</f>
        <v>1052.9999999999886</v>
      </c>
      <c r="E672" s="66">
        <f>IF(D672&gt;0,'Final Temp'!$I$13+(('Final Temp'!I$17-'Final Temp'!$I$13)*(1-EXP(-D672/'Final Temp'!I$9))),C672)</f>
        <v>139.95663543864598</v>
      </c>
      <c r="F672" s="66">
        <f>IF(D672=0,E672,'Final Temp'!$I$13)</f>
        <v>75</v>
      </c>
      <c r="G672" s="66">
        <f t="shared" si="46"/>
        <v>139.95663543864598</v>
      </c>
      <c r="H672" s="66">
        <f>'Final Temp'!D$13+(('Final Temp'!I$17-'Final Temp'!D$13)*(1-EXP(-B672/'Final Temp'!I$9)))</f>
        <v>139.97723041930809</v>
      </c>
      <c r="I672" s="66">
        <f>IF('Final Temp'!$D$17&gt;='Final Temp'!$I$13,Calcs!H672,"")</f>
        <v>139.97723041930809</v>
      </c>
      <c r="L672" s="65">
        <f t="shared" si="43"/>
        <v>671</v>
      </c>
      <c r="M672" s="66">
        <f>'Final Temp'!$D$13+(('Final Temp'!$D$17-'Final Temp'!$D$13)*(1-EXP(-L672/'Final Temp'!$D$9)))</f>
        <v>124.49315875648537</v>
      </c>
      <c r="N672" s="65">
        <f>IF(M672&gt;'Final Temp'!$I$13,N671+K$2,0)</f>
        <v>516</v>
      </c>
      <c r="O672" s="66">
        <f>IF(N672&gt;0,'Final Temp'!$I$13+(('Final Temp'!$I$17-'Final Temp'!$I$13)*(1-EXP(-N672/'Final Temp'!$I$9))),M672)</f>
        <v>138.19410929298192</v>
      </c>
      <c r="P672" s="66">
        <f>IF(N672=0,O672,'Final Temp'!$I$13)</f>
        <v>75</v>
      </c>
      <c r="Q672" s="66">
        <f t="shared" si="44"/>
        <v>138.19410929298192</v>
      </c>
      <c r="R672" s="66">
        <f>'Final Temp'!$D$13+(('Final Temp'!$I$17-'Final Temp'!$D$13)*(1-EXP(-L672/'Final Temp'!$I$9)))</f>
        <v>139.0530907660148</v>
      </c>
      <c r="S672" s="66">
        <f>IF('Final Temp'!$D$17&gt;='Final Temp'!$I$13,Calcs!R672,"")</f>
        <v>139.0530907660148</v>
      </c>
    </row>
    <row r="673" spans="2:19" x14ac:dyDescent="0.25">
      <c r="B673" s="65">
        <f t="shared" si="45"/>
        <v>1209.5999999999847</v>
      </c>
      <c r="C673" s="66">
        <f>'Final Temp'!$D$13+(('Final Temp'!$D$17-'Final Temp'!$D$13)*(1-EXP(-B673/'Final Temp'!$D$9)))</f>
        <v>136.52647410552601</v>
      </c>
      <c r="D673" s="65">
        <f>IF(C673&gt;'Final Temp'!$I$13,D672+A$2,0)</f>
        <v>1054.7999999999886</v>
      </c>
      <c r="E673" s="66">
        <f>IF(D673&gt;0,'Final Temp'!$I$13+(('Final Temp'!I$17-'Final Temp'!$I$13)*(1-EXP(-D673/'Final Temp'!I$9))),C673)</f>
        <v>139.95717412187861</v>
      </c>
      <c r="F673" s="66">
        <f>IF(D673=0,E673,'Final Temp'!$I$13)</f>
        <v>75</v>
      </c>
      <c r="G673" s="66">
        <f t="shared" si="46"/>
        <v>139.95717412187861</v>
      </c>
      <c r="H673" s="66">
        <f>'Final Temp'!D$13+(('Final Temp'!I$17-'Final Temp'!D$13)*(1-EXP(-B673/'Final Temp'!I$9)))</f>
        <v>139.97751326758211</v>
      </c>
      <c r="I673" s="66">
        <f>IF('Final Temp'!$D$17&gt;='Final Temp'!$I$13,Calcs!H673,"")</f>
        <v>139.97751326758211</v>
      </c>
      <c r="L673" s="65">
        <f t="shared" si="43"/>
        <v>672</v>
      </c>
      <c r="M673" s="66">
        <f>'Final Temp'!$D$13+(('Final Temp'!$D$17-'Final Temp'!$D$13)*(1-EXP(-L673/'Final Temp'!$D$9)))</f>
        <v>124.53617354507452</v>
      </c>
      <c r="N673" s="65">
        <f>IF(M673&gt;'Final Temp'!$I$13,N672+K$2,0)</f>
        <v>517</v>
      </c>
      <c r="O673" s="66">
        <f>IF(N673&gt;0,'Final Temp'!$I$13+(('Final Temp'!$I$17-'Final Temp'!$I$13)*(1-EXP(-N673/'Final Temp'!$I$9))),M673)</f>
        <v>138.20660675647463</v>
      </c>
      <c r="P673" s="66">
        <f>IF(N673=0,O673,'Final Temp'!$I$13)</f>
        <v>75</v>
      </c>
      <c r="Q673" s="66">
        <f t="shared" si="44"/>
        <v>138.20660675647463</v>
      </c>
      <c r="R673" s="66">
        <f>'Final Temp'!$D$13+(('Final Temp'!$I$17-'Final Temp'!$D$13)*(1-EXP(-L673/'Final Temp'!$I$9)))</f>
        <v>139.05964374485046</v>
      </c>
      <c r="S673" s="66">
        <f>IF('Final Temp'!$D$17&gt;='Final Temp'!$I$13,Calcs!R673,"")</f>
        <v>139.05964374485046</v>
      </c>
    </row>
    <row r="674" spans="2:19" x14ac:dyDescent="0.25">
      <c r="B674" s="65">
        <f t="shared" si="45"/>
        <v>1211.3999999999846</v>
      </c>
      <c r="C674" s="66">
        <f>'Final Temp'!$D$13+(('Final Temp'!$D$17-'Final Temp'!$D$13)*(1-EXP(-B674/'Final Temp'!$D$9)))</f>
        <v>136.54379838819943</v>
      </c>
      <c r="D674" s="65">
        <f>IF(C674&gt;'Final Temp'!$I$13,D673+A$2,0)</f>
        <v>1056.5999999999885</v>
      </c>
      <c r="E674" s="66">
        <f>IF(D674&gt;0,'Final Temp'!$I$13+(('Final Temp'!I$17-'Final Temp'!$I$13)*(1-EXP(-D674/'Final Temp'!I$9))),C674)</f>
        <v>139.95770611348064</v>
      </c>
      <c r="F674" s="66">
        <f>IF(D674=0,E674,'Final Temp'!$I$13)</f>
        <v>75</v>
      </c>
      <c r="G674" s="66">
        <f t="shared" si="46"/>
        <v>139.95770611348064</v>
      </c>
      <c r="H674" s="66">
        <f>'Final Temp'!D$13+(('Final Temp'!I$17-'Final Temp'!D$13)*(1-EXP(-B674/'Final Temp'!I$9)))</f>
        <v>139.97779260225843</v>
      </c>
      <c r="I674" s="66">
        <f>IF('Final Temp'!$D$17&gt;='Final Temp'!$I$13,Calcs!H674,"")</f>
        <v>139.97779260225843</v>
      </c>
      <c r="L674" s="65">
        <f t="shared" si="43"/>
        <v>673</v>
      </c>
      <c r="M674" s="66">
        <f>'Final Temp'!$D$13+(('Final Temp'!$D$17-'Final Temp'!$D$13)*(1-EXP(-L674/'Final Temp'!$D$9)))</f>
        <v>124.57906901393837</v>
      </c>
      <c r="N674" s="65">
        <f>IF(M674&gt;'Final Temp'!$I$13,N673+K$2,0)</f>
        <v>518</v>
      </c>
      <c r="O674" s="66">
        <f>IF(N674&gt;0,'Final Temp'!$I$13+(('Final Temp'!$I$17-'Final Temp'!$I$13)*(1-EXP(-N674/'Final Temp'!$I$9))),M674)</f>
        <v>138.21901773267706</v>
      </c>
      <c r="P674" s="66">
        <f>IF(N674=0,O674,'Final Temp'!$I$13)</f>
        <v>75</v>
      </c>
      <c r="Q674" s="66">
        <f t="shared" si="44"/>
        <v>138.21901773267706</v>
      </c>
      <c r="R674" s="66">
        <f>'Final Temp'!$D$13+(('Final Temp'!$I$17-'Final Temp'!$D$13)*(1-EXP(-L674/'Final Temp'!$I$9)))</f>
        <v>139.06615137453326</v>
      </c>
      <c r="S674" s="66">
        <f>IF('Final Temp'!$D$17&gt;='Final Temp'!$I$13,Calcs!R674,"")</f>
        <v>139.06615137453326</v>
      </c>
    </row>
    <row r="675" spans="2:19" x14ac:dyDescent="0.25">
      <c r="B675" s="65">
        <f t="shared" si="45"/>
        <v>1213.1999999999846</v>
      </c>
      <c r="C675" s="66">
        <f>'Final Temp'!$D$13+(('Final Temp'!$D$17-'Final Temp'!$D$13)*(1-EXP(-B675/'Final Temp'!$D$9)))</f>
        <v>136.56103626565258</v>
      </c>
      <c r="D675" s="65">
        <f>IF(C675&gt;'Final Temp'!$I$13,D674+A$2,0)</f>
        <v>1058.3999999999885</v>
      </c>
      <c r="E675" s="66">
        <f>IF(D675&gt;0,'Final Temp'!$I$13+(('Final Temp'!I$17-'Final Temp'!$I$13)*(1-EXP(-D675/'Final Temp'!I$9))),C675)</f>
        <v>139.9582314965769</v>
      </c>
      <c r="F675" s="66">
        <f>IF(D675=0,E675,'Final Temp'!$I$13)</f>
        <v>75</v>
      </c>
      <c r="G675" s="66">
        <f t="shared" si="46"/>
        <v>139.9582314965769</v>
      </c>
      <c r="H675" s="66">
        <f>'Final Temp'!D$13+(('Final Temp'!I$17-'Final Temp'!D$13)*(1-EXP(-B675/'Final Temp'!I$9)))</f>
        <v>139.9780684669837</v>
      </c>
      <c r="I675" s="66">
        <f>IF('Final Temp'!$D$17&gt;='Final Temp'!$I$13,Calcs!H675,"")</f>
        <v>139.9780684669837</v>
      </c>
      <c r="L675" s="65">
        <f t="shared" si="43"/>
        <v>674</v>
      </c>
      <c r="M675" s="66">
        <f>'Final Temp'!$D$13+(('Final Temp'!$D$17-'Final Temp'!$D$13)*(1-EXP(-L675/'Final Temp'!$D$9)))</f>
        <v>124.62184549406071</v>
      </c>
      <c r="N675" s="65">
        <f>IF(M675&gt;'Final Temp'!$I$13,N674+K$2,0)</f>
        <v>519</v>
      </c>
      <c r="O675" s="66">
        <f>IF(N675&gt;0,'Final Temp'!$I$13+(('Final Temp'!$I$17-'Final Temp'!$I$13)*(1-EXP(-N675/'Final Temp'!$I$9))),M675)</f>
        <v>138.23134282011483</v>
      </c>
      <c r="P675" s="66">
        <f>IF(N675=0,O675,'Final Temp'!$I$13)</f>
        <v>75</v>
      </c>
      <c r="Q675" s="66">
        <f t="shared" si="44"/>
        <v>138.23134282011483</v>
      </c>
      <c r="R675" s="66">
        <f>'Final Temp'!$D$13+(('Final Temp'!$I$17-'Final Temp'!$D$13)*(1-EXP(-L675/'Final Temp'!$I$9)))</f>
        <v>139.07261396889689</v>
      </c>
      <c r="S675" s="66">
        <f>IF('Final Temp'!$D$17&gt;='Final Temp'!$I$13,Calcs!R675,"")</f>
        <v>139.07261396889689</v>
      </c>
    </row>
    <row r="676" spans="2:19" x14ac:dyDescent="0.25">
      <c r="B676" s="65">
        <f t="shared" si="45"/>
        <v>1214.9999999999845</v>
      </c>
      <c r="C676" s="66">
        <f>'Final Temp'!$D$13+(('Final Temp'!$D$17-'Final Temp'!$D$13)*(1-EXP(-B676/'Final Temp'!$D$9)))</f>
        <v>136.57818816883326</v>
      </c>
      <c r="D676" s="65">
        <f>IF(C676&gt;'Final Temp'!$I$13,D675+A$2,0)</f>
        <v>1060.1999999999884</v>
      </c>
      <c r="E676" s="66">
        <f>IF(D676&gt;0,'Final Temp'!$I$13+(('Final Temp'!I$17-'Final Temp'!$I$13)*(1-EXP(-D676/'Final Temp'!I$9))),C676)</f>
        <v>139.95875035325946</v>
      </c>
      <c r="F676" s="66">
        <f>IF(D676=0,E676,'Final Temp'!$I$13)</f>
        <v>75</v>
      </c>
      <c r="G676" s="66">
        <f t="shared" si="46"/>
        <v>139.95875035325946</v>
      </c>
      <c r="H676" s="66">
        <f>'Final Temp'!D$13+(('Final Temp'!I$17-'Final Temp'!D$13)*(1-EXP(-B676/'Final Temp'!I$9)))</f>
        <v>139.97834090486231</v>
      </c>
      <c r="I676" s="66">
        <f>IF('Final Temp'!$D$17&gt;='Final Temp'!$I$13,Calcs!H676,"")</f>
        <v>139.97834090486231</v>
      </c>
      <c r="L676" s="65">
        <f t="shared" si="43"/>
        <v>675</v>
      </c>
      <c r="M676" s="66">
        <f>'Final Temp'!$D$13+(('Final Temp'!$D$17-'Final Temp'!$D$13)*(1-EXP(-L676/'Final Temp'!$D$9)))</f>
        <v>124.66450331550716</v>
      </c>
      <c r="N676" s="65">
        <f>IF(M676&gt;'Final Temp'!$I$13,N675+K$2,0)</f>
        <v>520</v>
      </c>
      <c r="O676" s="66">
        <f>IF(N676&gt;0,'Final Temp'!$I$13+(('Final Temp'!$I$17-'Final Temp'!$I$13)*(1-EXP(-N676/'Final Temp'!$I$9))),M676)</f>
        <v>138.24358261317141</v>
      </c>
      <c r="P676" s="66">
        <f>IF(N676=0,O676,'Final Temp'!$I$13)</f>
        <v>75</v>
      </c>
      <c r="Q676" s="66">
        <f t="shared" si="44"/>
        <v>138.24358261317141</v>
      </c>
      <c r="R676" s="66">
        <f>'Final Temp'!$D$13+(('Final Temp'!$I$17-'Final Temp'!$D$13)*(1-EXP(-L676/'Final Temp'!$I$9)))</f>
        <v>139.07903183960318</v>
      </c>
      <c r="S676" s="66">
        <f>IF('Final Temp'!$D$17&gt;='Final Temp'!$I$13,Calcs!R676,"")</f>
        <v>139.07903183960318</v>
      </c>
    </row>
    <row r="677" spans="2:19" x14ac:dyDescent="0.25">
      <c r="B677" s="65">
        <f t="shared" si="45"/>
        <v>1216.7999999999845</v>
      </c>
      <c r="C677" s="66">
        <f>'Final Temp'!$D$13+(('Final Temp'!$D$17-'Final Temp'!$D$13)*(1-EXP(-B677/'Final Temp'!$D$9)))</f>
        <v>136.59525452653992</v>
      </c>
      <c r="D677" s="65">
        <f>IF(C677&gt;'Final Temp'!$I$13,D676+A$2,0)</f>
        <v>1061.9999999999884</v>
      </c>
      <c r="E677" s="66">
        <f>IF(D677&gt;0,'Final Temp'!$I$13+(('Final Temp'!I$17-'Final Temp'!$I$13)*(1-EXP(-D677/'Final Temp'!I$9))),C677)</f>
        <v>139.95926276460085</v>
      </c>
      <c r="F677" s="66">
        <f>IF(D677=0,E677,'Final Temp'!$I$13)</f>
        <v>75</v>
      </c>
      <c r="G677" s="66">
        <f t="shared" si="46"/>
        <v>139.95926276460085</v>
      </c>
      <c r="H677" s="66">
        <f>'Final Temp'!D$13+(('Final Temp'!I$17-'Final Temp'!D$13)*(1-EXP(-B677/'Final Temp'!I$9)))</f>
        <v>139.97860995846321</v>
      </c>
      <c r="I677" s="66">
        <f>IF('Final Temp'!$D$17&gt;='Final Temp'!$I$13,Calcs!H677,"")</f>
        <v>139.97860995846321</v>
      </c>
      <c r="L677" s="65">
        <f t="shared" si="43"/>
        <v>676</v>
      </c>
      <c r="M677" s="66">
        <f>'Final Temp'!$D$13+(('Final Temp'!$D$17-'Final Temp'!$D$13)*(1-EXP(-L677/'Final Temp'!$D$9)))</f>
        <v>124.7070428074278</v>
      </c>
      <c r="N677" s="65">
        <f>IF(M677&gt;'Final Temp'!$I$13,N676+K$2,0)</f>
        <v>521</v>
      </c>
      <c r="O677" s="66">
        <f>IF(N677&gt;0,'Final Temp'!$I$13+(('Final Temp'!$I$17-'Final Temp'!$I$13)*(1-EXP(-N677/'Final Temp'!$I$9))),M677)</f>
        <v>138.25573770211702</v>
      </c>
      <c r="P677" s="66">
        <f>IF(N677=0,O677,'Final Temp'!$I$13)</f>
        <v>75</v>
      </c>
      <c r="Q677" s="66">
        <f t="shared" si="44"/>
        <v>138.25573770211702</v>
      </c>
      <c r="R677" s="66">
        <f>'Final Temp'!$D$13+(('Final Temp'!$I$17-'Final Temp'!$D$13)*(1-EXP(-L677/'Final Temp'!$I$9)))</f>
        <v>139.08540529615721</v>
      </c>
      <c r="S677" s="66">
        <f>IF('Final Temp'!$D$17&gt;='Final Temp'!$I$13,Calcs!R677,"")</f>
        <v>139.08540529615721</v>
      </c>
    </row>
    <row r="678" spans="2:19" x14ac:dyDescent="0.25">
      <c r="B678" s="65">
        <f t="shared" si="45"/>
        <v>1218.5999999999844</v>
      </c>
      <c r="C678" s="66">
        <f>'Final Temp'!$D$13+(('Final Temp'!$D$17-'Final Temp'!$D$13)*(1-EXP(-B678/'Final Temp'!$D$9)))</f>
        <v>136.61223576543242</v>
      </c>
      <c r="D678" s="65">
        <f>IF(C678&gt;'Final Temp'!$I$13,D677+A$2,0)</f>
        <v>1063.7999999999884</v>
      </c>
      <c r="E678" s="66">
        <f>IF(D678&gt;0,'Final Temp'!$I$13+(('Final Temp'!I$17-'Final Temp'!$I$13)*(1-EXP(-D678/'Final Temp'!I$9))),C678)</f>
        <v>139.9597688106663</v>
      </c>
      <c r="F678" s="66">
        <f>IF(D678=0,E678,'Final Temp'!$I$13)</f>
        <v>75</v>
      </c>
      <c r="G678" s="66">
        <f t="shared" si="46"/>
        <v>139.9597688106663</v>
      </c>
      <c r="H678" s="66">
        <f>'Final Temp'!D$13+(('Final Temp'!I$17-'Final Temp'!D$13)*(1-EXP(-B678/'Final Temp'!I$9)))</f>
        <v>139.97887566982666</v>
      </c>
      <c r="I678" s="66">
        <f>IF('Final Temp'!$D$17&gt;='Final Temp'!$I$13,Calcs!H678,"")</f>
        <v>139.97887566982666</v>
      </c>
      <c r="L678" s="65">
        <f t="shared" si="43"/>
        <v>677</v>
      </c>
      <c r="M678" s="66">
        <f>'Final Temp'!$D$13+(('Final Temp'!$D$17-'Final Temp'!$D$13)*(1-EXP(-L678/'Final Temp'!$D$9)))</f>
        <v>124.74946429805965</v>
      </c>
      <c r="N678" s="65">
        <f>IF(M678&gt;'Final Temp'!$I$13,N677+K$2,0)</f>
        <v>522</v>
      </c>
      <c r="O678" s="66">
        <f>IF(N678&gt;0,'Final Temp'!$I$13+(('Final Temp'!$I$17-'Final Temp'!$I$13)*(1-EXP(-N678/'Final Temp'!$I$9))),M678)</f>
        <v>138.2678086731369</v>
      </c>
      <c r="P678" s="66">
        <f>IF(N678=0,O678,'Final Temp'!$I$13)</f>
        <v>75</v>
      </c>
      <c r="Q678" s="66">
        <f t="shared" si="44"/>
        <v>138.2678086731369</v>
      </c>
      <c r="R678" s="66">
        <f>'Final Temp'!$D$13+(('Final Temp'!$I$17-'Final Temp'!$D$13)*(1-EXP(-L678/'Final Temp'!$I$9)))</f>
        <v>139.09173464592212</v>
      </c>
      <c r="S678" s="66">
        <f>IF('Final Temp'!$D$17&gt;='Final Temp'!$I$13,Calcs!R678,"")</f>
        <v>139.09173464592212</v>
      </c>
    </row>
    <row r="679" spans="2:19" x14ac:dyDescent="0.25">
      <c r="B679" s="65">
        <f t="shared" si="45"/>
        <v>1220.3999999999844</v>
      </c>
      <c r="C679" s="66">
        <f>'Final Temp'!$D$13+(('Final Temp'!$D$17-'Final Temp'!$D$13)*(1-EXP(-B679/'Final Temp'!$D$9)))</f>
        <v>136.62913231004262</v>
      </c>
      <c r="D679" s="65">
        <f>IF(C679&gt;'Final Temp'!$I$13,D678+A$2,0)</f>
        <v>1065.5999999999883</v>
      </c>
      <c r="E679" s="66">
        <f>IF(D679&gt;0,'Final Temp'!$I$13+(('Final Temp'!I$17-'Final Temp'!$I$13)*(1-EXP(-D679/'Final Temp'!I$9))),C679)</f>
        <v>139.96026857052658</v>
      </c>
      <c r="F679" s="66">
        <f>IF(D679=0,E679,'Final Temp'!$I$13)</f>
        <v>75</v>
      </c>
      <c r="G679" s="66">
        <f t="shared" si="46"/>
        <v>139.96026857052658</v>
      </c>
      <c r="H679" s="66">
        <f>'Final Temp'!D$13+(('Final Temp'!I$17-'Final Temp'!D$13)*(1-EXP(-B679/'Final Temp'!I$9)))</f>
        <v>139.97913808047048</v>
      </c>
      <c r="I679" s="66">
        <f>IF('Final Temp'!$D$17&gt;='Final Temp'!$I$13,Calcs!H679,"")</f>
        <v>139.97913808047048</v>
      </c>
      <c r="L679" s="65">
        <f t="shared" si="43"/>
        <v>678</v>
      </c>
      <c r="M679" s="66">
        <f>'Final Temp'!$D$13+(('Final Temp'!$D$17-'Final Temp'!$D$13)*(1-EXP(-L679/'Final Temp'!$D$9)))</f>
        <v>124.79176811472925</v>
      </c>
      <c r="N679" s="65">
        <f>IF(M679&gt;'Final Temp'!$I$13,N678+K$2,0)</f>
        <v>523</v>
      </c>
      <c r="O679" s="66">
        <f>IF(N679&gt;0,'Final Temp'!$I$13+(('Final Temp'!$I$17-'Final Temp'!$I$13)*(1-EXP(-N679/'Final Temp'!$I$9))),M679)</f>
        <v>138.2797961083597</v>
      </c>
      <c r="P679" s="66">
        <f>IF(N679=0,O679,'Final Temp'!$I$13)</f>
        <v>75</v>
      </c>
      <c r="Q679" s="66">
        <f t="shared" si="44"/>
        <v>138.2797961083597</v>
      </c>
      <c r="R679" s="66">
        <f>'Final Temp'!$D$13+(('Final Temp'!$I$17-'Final Temp'!$D$13)*(1-EXP(-L679/'Final Temp'!$I$9)))</f>
        <v>139.09802019413394</v>
      </c>
      <c r="S679" s="66">
        <f>IF('Final Temp'!$D$17&gt;='Final Temp'!$I$13,Calcs!R679,"")</f>
        <v>139.09802019413394</v>
      </c>
    </row>
    <row r="680" spans="2:19" x14ac:dyDescent="0.25">
      <c r="B680" s="65">
        <f t="shared" si="45"/>
        <v>1222.1999999999844</v>
      </c>
      <c r="C680" s="66">
        <f>'Final Temp'!$D$13+(('Final Temp'!$D$17-'Final Temp'!$D$13)*(1-EXP(-B680/'Final Temp'!$D$9)))</f>
        <v>136.64594458278498</v>
      </c>
      <c r="D680" s="65">
        <f>IF(C680&gt;'Final Temp'!$I$13,D679+A$2,0)</f>
        <v>1067.3999999999883</v>
      </c>
      <c r="E680" s="66">
        <f>IF(D680&gt;0,'Final Temp'!$I$13+(('Final Temp'!I$17-'Final Temp'!$I$13)*(1-EXP(-D680/'Final Temp'!I$9))),C680)</f>
        <v>139.96076212227015</v>
      </c>
      <c r="F680" s="66">
        <f>IF(D680=0,E680,'Final Temp'!$I$13)</f>
        <v>75</v>
      </c>
      <c r="G680" s="66">
        <f t="shared" si="46"/>
        <v>139.96076212227015</v>
      </c>
      <c r="H680" s="66">
        <f>'Final Temp'!D$13+(('Final Temp'!I$17-'Final Temp'!D$13)*(1-EXP(-B680/'Final Temp'!I$9)))</f>
        <v>139.97939723139697</v>
      </c>
      <c r="I680" s="66">
        <f>IF('Final Temp'!$D$17&gt;='Final Temp'!$I$13,Calcs!H680,"")</f>
        <v>139.97939723139697</v>
      </c>
      <c r="L680" s="65">
        <f t="shared" si="43"/>
        <v>679</v>
      </c>
      <c r="M680" s="66">
        <f>'Final Temp'!$D$13+(('Final Temp'!$D$17-'Final Temp'!$D$13)*(1-EXP(-L680/'Final Temp'!$D$9)))</f>
        <v>124.83395458385515</v>
      </c>
      <c r="N680" s="65">
        <f>IF(M680&gt;'Final Temp'!$I$13,N679+K$2,0)</f>
        <v>524</v>
      </c>
      <c r="O680" s="66">
        <f>IF(N680&gt;0,'Final Temp'!$I$13+(('Final Temp'!$I$17-'Final Temp'!$I$13)*(1-EXP(-N680/'Final Temp'!$I$9))),M680)</f>
        <v>138.29170058588551</v>
      </c>
      <c r="P680" s="66">
        <f>IF(N680=0,O680,'Final Temp'!$I$13)</f>
        <v>75</v>
      </c>
      <c r="Q680" s="66">
        <f t="shared" si="44"/>
        <v>138.29170058588551</v>
      </c>
      <c r="R680" s="66">
        <f>'Final Temp'!$D$13+(('Final Temp'!$I$17-'Final Temp'!$D$13)*(1-EXP(-L680/'Final Temp'!$I$9)))</f>
        <v>139.10426224391645</v>
      </c>
      <c r="S680" s="66">
        <f>IF('Final Temp'!$D$17&gt;='Final Temp'!$I$13,Calcs!R680,"")</f>
        <v>139.10426224391645</v>
      </c>
    </row>
    <row r="681" spans="2:19" x14ac:dyDescent="0.25">
      <c r="B681" s="65">
        <f t="shared" si="45"/>
        <v>1223.9999999999843</v>
      </c>
      <c r="C681" s="66">
        <f>'Final Temp'!$D$13+(('Final Temp'!$D$17-'Final Temp'!$D$13)*(1-EXP(-B681/'Final Temp'!$D$9)))</f>
        <v>136.66267300396726</v>
      </c>
      <c r="D681" s="65">
        <f>IF(C681&gt;'Final Temp'!$I$13,D680+A$2,0)</f>
        <v>1069.1999999999882</v>
      </c>
      <c r="E681" s="66">
        <f>IF(D681&gt;0,'Final Temp'!$I$13+(('Final Temp'!I$17-'Final Temp'!$I$13)*(1-EXP(-D681/'Final Temp'!I$9))),C681)</f>
        <v>139.96124954301553</v>
      </c>
      <c r="F681" s="66">
        <f>IF(D681=0,E681,'Final Temp'!$I$13)</f>
        <v>75</v>
      </c>
      <c r="G681" s="66">
        <f t="shared" si="46"/>
        <v>139.96124954301553</v>
      </c>
      <c r="H681" s="66">
        <f>'Final Temp'!D$13+(('Final Temp'!I$17-'Final Temp'!D$13)*(1-EXP(-B681/'Final Temp'!I$9)))</f>
        <v>139.97965316309893</v>
      </c>
      <c r="I681" s="66">
        <f>IF('Final Temp'!$D$17&gt;='Final Temp'!$I$13,Calcs!H681,"")</f>
        <v>139.97965316309893</v>
      </c>
      <c r="L681" s="65">
        <f t="shared" si="43"/>
        <v>680</v>
      </c>
      <c r="M681" s="66">
        <f>'Final Temp'!$D$13+(('Final Temp'!$D$17-'Final Temp'!$D$13)*(1-EXP(-L681/'Final Temp'!$D$9)))</f>
        <v>124.87602403095042</v>
      </c>
      <c r="N681" s="65">
        <f>IF(M681&gt;'Final Temp'!$I$13,N680+K$2,0)</f>
        <v>525</v>
      </c>
      <c r="O681" s="66">
        <f>IF(N681&gt;0,'Final Temp'!$I$13+(('Final Temp'!$I$17-'Final Temp'!$I$13)*(1-EXP(-N681/'Final Temp'!$I$9))),M681)</f>
        <v>138.30352267981374</v>
      </c>
      <c r="P681" s="66">
        <f>IF(N681=0,O681,'Final Temp'!$I$13)</f>
        <v>75</v>
      </c>
      <c r="Q681" s="66">
        <f t="shared" si="44"/>
        <v>138.30352267981374</v>
      </c>
      <c r="R681" s="66">
        <f>'Final Temp'!$D$13+(('Final Temp'!$I$17-'Final Temp'!$D$13)*(1-EXP(-L681/'Final Temp'!$I$9)))</f>
        <v>139.11046109629558</v>
      </c>
      <c r="S681" s="66">
        <f>IF('Final Temp'!$D$17&gt;='Final Temp'!$I$13,Calcs!R681,"")</f>
        <v>139.11046109629558</v>
      </c>
    </row>
    <row r="682" spans="2:19" x14ac:dyDescent="0.25">
      <c r="B682" s="65">
        <f t="shared" si="45"/>
        <v>1225.7999999999843</v>
      </c>
      <c r="C682" s="66">
        <f>'Final Temp'!$D$13+(('Final Temp'!$D$17-'Final Temp'!$D$13)*(1-EXP(-B682/'Final Temp'!$D$9)))</f>
        <v>136.67931799180079</v>
      </c>
      <c r="D682" s="65">
        <f>IF(C682&gt;'Final Temp'!$I$13,D681+A$2,0)</f>
        <v>1070.9999999999882</v>
      </c>
      <c r="E682" s="66">
        <f>IF(D682&gt;0,'Final Temp'!$I$13+(('Final Temp'!I$17-'Final Temp'!$I$13)*(1-EXP(-D682/'Final Temp'!I$9))),C682)</f>
        <v>139.96173090892313</v>
      </c>
      <c r="F682" s="66">
        <f>IF(D682=0,E682,'Final Temp'!$I$13)</f>
        <v>75</v>
      </c>
      <c r="G682" s="66">
        <f t="shared" si="46"/>
        <v>139.96173090892313</v>
      </c>
      <c r="H682" s="66">
        <f>'Final Temp'!D$13+(('Final Temp'!I$17-'Final Temp'!D$13)*(1-EXP(-B682/'Final Temp'!I$9)))</f>
        <v>139.97990591556623</v>
      </c>
      <c r="I682" s="66">
        <f>IF('Final Temp'!$D$17&gt;='Final Temp'!$I$13,Calcs!H682,"")</f>
        <v>139.97990591556623</v>
      </c>
      <c r="L682" s="65">
        <f t="shared" si="43"/>
        <v>681</v>
      </c>
      <c r="M682" s="66">
        <f>'Final Temp'!$D$13+(('Final Temp'!$D$17-'Final Temp'!$D$13)*(1-EXP(-L682/'Final Temp'!$D$9)))</f>
        <v>124.91797678062522</v>
      </c>
      <c r="N682" s="65">
        <f>IF(M682&gt;'Final Temp'!$I$13,N681+K$2,0)</f>
        <v>526</v>
      </c>
      <c r="O682" s="66">
        <f>IF(N682&gt;0,'Final Temp'!$I$13+(('Final Temp'!$I$17-'Final Temp'!$I$13)*(1-EXP(-N682/'Final Temp'!$I$9))),M682)</f>
        <v>138.31526296027084</v>
      </c>
      <c r="P682" s="66">
        <f>IF(N682=0,O682,'Final Temp'!$I$13)</f>
        <v>75</v>
      </c>
      <c r="Q682" s="66">
        <f t="shared" si="44"/>
        <v>138.31526296027084</v>
      </c>
      <c r="R682" s="66">
        <f>'Final Temp'!$D$13+(('Final Temp'!$I$17-'Final Temp'!$D$13)*(1-EXP(-L682/'Final Temp'!$I$9)))</f>
        <v>139.11661705021419</v>
      </c>
      <c r="S682" s="66">
        <f>IF('Final Temp'!$D$17&gt;='Final Temp'!$I$13,Calcs!R682,"")</f>
        <v>139.11661705021419</v>
      </c>
    </row>
    <row r="683" spans="2:19" x14ac:dyDescent="0.25">
      <c r="B683" s="65">
        <f t="shared" si="45"/>
        <v>1227.5999999999842</v>
      </c>
      <c r="C683" s="66">
        <f>'Final Temp'!$D$13+(('Final Temp'!$D$17-'Final Temp'!$D$13)*(1-EXP(-B683/'Final Temp'!$D$9)))</f>
        <v>136.69587996241114</v>
      </c>
      <c r="D683" s="65">
        <f>IF(C683&gt;'Final Temp'!$I$13,D682+A$2,0)</f>
        <v>1072.7999999999881</v>
      </c>
      <c r="E683" s="66">
        <f>IF(D683&gt;0,'Final Temp'!$I$13+(('Final Temp'!I$17-'Final Temp'!$I$13)*(1-EXP(-D683/'Final Temp'!I$9))),C683)</f>
        <v>139.96220629520741</v>
      </c>
      <c r="F683" s="66">
        <f>IF(D683=0,E683,'Final Temp'!$I$13)</f>
        <v>75</v>
      </c>
      <c r="G683" s="66">
        <f t="shared" si="46"/>
        <v>139.96220629520741</v>
      </c>
      <c r="H683" s="66">
        <f>'Final Temp'!D$13+(('Final Temp'!I$17-'Final Temp'!D$13)*(1-EXP(-B683/'Final Temp'!I$9)))</f>
        <v>139.98015552829196</v>
      </c>
      <c r="I683" s="66">
        <f>IF('Final Temp'!$D$17&gt;='Final Temp'!$I$13,Calcs!H683,"")</f>
        <v>139.98015552829196</v>
      </c>
      <c r="L683" s="65">
        <f t="shared" si="43"/>
        <v>682</v>
      </c>
      <c r="M683" s="66">
        <f>'Final Temp'!$D$13+(('Final Temp'!$D$17-'Final Temp'!$D$13)*(1-EXP(-L683/'Final Temp'!$D$9)))</f>
        <v>124.95981315658925</v>
      </c>
      <c r="N683" s="65">
        <f>IF(M683&gt;'Final Temp'!$I$13,N682+K$2,0)</f>
        <v>527</v>
      </c>
      <c r="O683" s="66">
        <f>IF(N683&gt;0,'Final Temp'!$I$13+(('Final Temp'!$I$17-'Final Temp'!$I$13)*(1-EXP(-N683/'Final Temp'!$I$9))),M683)</f>
        <v>138.32692199343768</v>
      </c>
      <c r="P683" s="66">
        <f>IF(N683=0,O683,'Final Temp'!$I$13)</f>
        <v>75</v>
      </c>
      <c r="Q683" s="66">
        <f t="shared" si="44"/>
        <v>138.32692199343768</v>
      </c>
      <c r="R683" s="66">
        <f>'Final Temp'!$D$13+(('Final Temp'!$I$17-'Final Temp'!$D$13)*(1-EXP(-L683/'Final Temp'!$I$9)))</f>
        <v>139.12273040254615</v>
      </c>
      <c r="S683" s="66">
        <f>IF('Final Temp'!$D$17&gt;='Final Temp'!$I$13,Calcs!R683,"")</f>
        <v>139.12273040254615</v>
      </c>
    </row>
    <row r="684" spans="2:19" x14ac:dyDescent="0.25">
      <c r="B684" s="65">
        <f t="shared" si="45"/>
        <v>1229.3999999999842</v>
      </c>
      <c r="C684" s="66">
        <f>'Final Temp'!$D$13+(('Final Temp'!$D$17-'Final Temp'!$D$13)*(1-EXP(-B684/'Final Temp'!$D$9)))</f>
        <v>136.71235932984851</v>
      </c>
      <c r="D684" s="65">
        <f>IF(C684&gt;'Final Temp'!$I$13,D683+A$2,0)</f>
        <v>1074.5999999999881</v>
      </c>
      <c r="E684" s="66">
        <f>IF(D684&gt;0,'Final Temp'!$I$13+(('Final Temp'!I$17-'Final Temp'!$I$13)*(1-EXP(-D684/'Final Temp'!I$9))),C684)</f>
        <v>139.96267577614842</v>
      </c>
      <c r="F684" s="66">
        <f>IF(D684=0,E684,'Final Temp'!$I$13)</f>
        <v>75</v>
      </c>
      <c r="G684" s="66">
        <f t="shared" si="46"/>
        <v>139.96267577614842</v>
      </c>
      <c r="H684" s="66">
        <f>'Final Temp'!D$13+(('Final Temp'!I$17-'Final Temp'!D$13)*(1-EXP(-B684/'Final Temp'!I$9)))</f>
        <v>139.98040204027862</v>
      </c>
      <c r="I684" s="66">
        <f>IF('Final Temp'!$D$17&gt;='Final Temp'!$I$13,Calcs!H684,"")</f>
        <v>139.98040204027862</v>
      </c>
      <c r="L684" s="65">
        <f t="shared" si="43"/>
        <v>683</v>
      </c>
      <c r="M684" s="66">
        <f>'Final Temp'!$D$13+(('Final Temp'!$D$17-'Final Temp'!$D$13)*(1-EXP(-L684/'Final Temp'!$D$9)))</f>
        <v>125.00153348165423</v>
      </c>
      <c r="N684" s="65">
        <f>IF(M684&gt;'Final Temp'!$I$13,N683+K$2,0)</f>
        <v>528</v>
      </c>
      <c r="O684" s="66">
        <f>IF(N684&gt;0,'Final Temp'!$I$13+(('Final Temp'!$I$17-'Final Temp'!$I$13)*(1-EXP(-N684/'Final Temp'!$I$9))),M684)</f>
        <v>138.338500341577</v>
      </c>
      <c r="P684" s="66">
        <f>IF(N684=0,O684,'Final Temp'!$I$13)</f>
        <v>75</v>
      </c>
      <c r="Q684" s="66">
        <f t="shared" si="44"/>
        <v>138.338500341577</v>
      </c>
      <c r="R684" s="66">
        <f>'Final Temp'!$D$13+(('Final Temp'!$I$17-'Final Temp'!$D$13)*(1-EXP(-L684/'Final Temp'!$I$9)))</f>
        <v>139.12880144811101</v>
      </c>
      <c r="S684" s="66">
        <f>IF('Final Temp'!$D$17&gt;='Final Temp'!$I$13,Calcs!R684,"")</f>
        <v>139.12880144811101</v>
      </c>
    </row>
    <row r="685" spans="2:19" x14ac:dyDescent="0.25">
      <c r="B685" s="65">
        <f t="shared" si="45"/>
        <v>1231.1999999999841</v>
      </c>
      <c r="C685" s="66">
        <f>'Final Temp'!$D$13+(('Final Temp'!$D$17-'Final Temp'!$D$13)*(1-EXP(-B685/'Final Temp'!$D$9)))</f>
        <v>136.72875650609788</v>
      </c>
      <c r="D685" s="65">
        <f>IF(C685&gt;'Final Temp'!$I$13,D684+A$2,0)</f>
        <v>1076.399999999988</v>
      </c>
      <c r="E685" s="66">
        <f>IF(D685&gt;0,'Final Temp'!$I$13+(('Final Temp'!I$17-'Final Temp'!$I$13)*(1-EXP(-D685/'Final Temp'!I$9))),C685)</f>
        <v>139.96313942510352</v>
      </c>
      <c r="F685" s="66">
        <f>IF(D685=0,E685,'Final Temp'!$I$13)</f>
        <v>75</v>
      </c>
      <c r="G685" s="66">
        <f t="shared" si="46"/>
        <v>139.96313942510352</v>
      </c>
      <c r="H685" s="66">
        <f>'Final Temp'!D$13+(('Final Temp'!I$17-'Final Temp'!D$13)*(1-EXP(-B685/'Final Temp'!I$9)))</f>
        <v>139.9806454900442</v>
      </c>
      <c r="I685" s="66">
        <f>IF('Final Temp'!$D$17&gt;='Final Temp'!$I$13,Calcs!H685,"")</f>
        <v>139.9806454900442</v>
      </c>
      <c r="L685" s="65">
        <f t="shared" si="43"/>
        <v>684</v>
      </c>
      <c r="M685" s="66">
        <f>'Final Temp'!$D$13+(('Final Temp'!$D$17-'Final Temp'!$D$13)*(1-EXP(-L685/'Final Temp'!$D$9)))</f>
        <v>125.04313807773649</v>
      </c>
      <c r="N685" s="65">
        <f>IF(M685&gt;'Final Temp'!$I$13,N684+K$2,0)</f>
        <v>529</v>
      </c>
      <c r="O685" s="66">
        <f>IF(N685&gt;0,'Final Temp'!$I$13+(('Final Temp'!$I$17-'Final Temp'!$I$13)*(1-EXP(-N685/'Final Temp'!$I$9))),M685)</f>
        <v>138.34999856306052</v>
      </c>
      <c r="P685" s="66">
        <f>IF(N685=0,O685,'Final Temp'!$I$13)</f>
        <v>75</v>
      </c>
      <c r="Q685" s="66">
        <f t="shared" si="44"/>
        <v>138.34999856306052</v>
      </c>
      <c r="R685" s="66">
        <f>'Final Temp'!$D$13+(('Final Temp'!$I$17-'Final Temp'!$D$13)*(1-EXP(-L685/'Final Temp'!$I$9)))</f>
        <v>139.13483047968793</v>
      </c>
      <c r="S685" s="66">
        <f>IF('Final Temp'!$D$17&gt;='Final Temp'!$I$13,Calcs!R685,"")</f>
        <v>139.13483047968793</v>
      </c>
    </row>
    <row r="686" spans="2:19" x14ac:dyDescent="0.25">
      <c r="B686" s="65">
        <f t="shared" si="45"/>
        <v>1232.9999999999841</v>
      </c>
      <c r="C686" s="66">
        <f>'Final Temp'!$D$13+(('Final Temp'!$D$17-'Final Temp'!$D$13)*(1-EXP(-B686/'Final Temp'!$D$9)))</f>
        <v>136.74507190108952</v>
      </c>
      <c r="D686" s="65">
        <f>IF(C686&gt;'Final Temp'!$I$13,D685+A$2,0)</f>
        <v>1078.199999999988</v>
      </c>
      <c r="E686" s="66">
        <f>IF(D686&gt;0,'Final Temp'!$I$13+(('Final Temp'!I$17-'Final Temp'!$I$13)*(1-EXP(-D686/'Final Temp'!I$9))),C686)</f>
        <v>139.96359731451878</v>
      </c>
      <c r="F686" s="66">
        <f>IF(D686=0,E686,'Final Temp'!$I$13)</f>
        <v>75</v>
      </c>
      <c r="G686" s="66">
        <f t="shared" si="46"/>
        <v>139.96359731451878</v>
      </c>
      <c r="H686" s="66">
        <f>'Final Temp'!D$13+(('Final Temp'!I$17-'Final Temp'!D$13)*(1-EXP(-B686/'Final Temp'!I$9)))</f>
        <v>139.98088591562822</v>
      </c>
      <c r="I686" s="66">
        <f>IF('Final Temp'!$D$17&gt;='Final Temp'!$I$13,Calcs!H686,"")</f>
        <v>139.98088591562822</v>
      </c>
      <c r="L686" s="65">
        <f t="shared" si="43"/>
        <v>685</v>
      </c>
      <c r="M686" s="66">
        <f>'Final Temp'!$D$13+(('Final Temp'!$D$17-'Final Temp'!$D$13)*(1-EXP(-L686/'Final Temp'!$D$9)))</f>
        <v>125.08462726585934</v>
      </c>
      <c r="N686" s="65">
        <f>IF(M686&gt;'Final Temp'!$I$13,N685+K$2,0)</f>
        <v>530</v>
      </c>
      <c r="O686" s="66">
        <f>IF(N686&gt;0,'Final Temp'!$I$13+(('Final Temp'!$I$17-'Final Temp'!$I$13)*(1-EXP(-N686/'Final Temp'!$I$9))),M686)</f>
        <v>138.36141721239568</v>
      </c>
      <c r="P686" s="66">
        <f>IF(N686=0,O686,'Final Temp'!$I$13)</f>
        <v>75</v>
      </c>
      <c r="Q686" s="66">
        <f t="shared" si="44"/>
        <v>138.36141721239568</v>
      </c>
      <c r="R686" s="66">
        <f>'Final Temp'!$D$13+(('Final Temp'!$I$17-'Final Temp'!$D$13)*(1-EXP(-L686/'Final Temp'!$I$9)))</f>
        <v>139.14081778803006</v>
      </c>
      <c r="S686" s="66">
        <f>IF('Final Temp'!$D$17&gt;='Final Temp'!$I$13,Calcs!R686,"")</f>
        <v>139.14081778803006</v>
      </c>
    </row>
    <row r="687" spans="2:19" x14ac:dyDescent="0.25">
      <c r="B687" s="65">
        <f t="shared" si="45"/>
        <v>1234.799999999984</v>
      </c>
      <c r="C687" s="66">
        <f>'Final Temp'!$D$13+(('Final Temp'!$D$17-'Final Temp'!$D$13)*(1-EXP(-B687/'Final Temp'!$D$9)))</f>
        <v>136.76130592270914</v>
      </c>
      <c r="D687" s="65">
        <f>IF(C687&gt;'Final Temp'!$I$13,D686+A$2,0)</f>
        <v>1079.9999999999879</v>
      </c>
      <c r="E687" s="66">
        <f>IF(D687&gt;0,'Final Temp'!$I$13+(('Final Temp'!I$17-'Final Temp'!$I$13)*(1-EXP(-D687/'Final Temp'!I$9))),C687)</f>
        <v>139.96404951594039</v>
      </c>
      <c r="F687" s="66">
        <f>IF(D687=0,E687,'Final Temp'!$I$13)</f>
        <v>75</v>
      </c>
      <c r="G687" s="66">
        <f t="shared" si="46"/>
        <v>139.96404951594039</v>
      </c>
      <c r="H687" s="66">
        <f>'Final Temp'!D$13+(('Final Temp'!I$17-'Final Temp'!D$13)*(1-EXP(-B687/'Final Temp'!I$9)))</f>
        <v>139.98112335459763</v>
      </c>
      <c r="I687" s="66">
        <f>IF('Final Temp'!$D$17&gt;='Final Temp'!$I$13,Calcs!H687,"")</f>
        <v>139.98112335459763</v>
      </c>
      <c r="L687" s="65">
        <f t="shared" si="43"/>
        <v>686</v>
      </c>
      <c r="M687" s="66">
        <f>'Final Temp'!$D$13+(('Final Temp'!$D$17-'Final Temp'!$D$13)*(1-EXP(-L687/'Final Temp'!$D$9)))</f>
        <v>125.12600136615561</v>
      </c>
      <c r="N687" s="65">
        <f>IF(M687&gt;'Final Temp'!$I$13,N686+K$2,0)</f>
        <v>531</v>
      </c>
      <c r="O687" s="66">
        <f>IF(N687&gt;0,'Final Temp'!$I$13+(('Final Temp'!$I$17-'Final Temp'!$I$13)*(1-EXP(-N687/'Final Temp'!$I$9))),M687)</f>
        <v>138.37275684025258</v>
      </c>
      <c r="P687" s="66">
        <f>IF(N687=0,O687,'Final Temp'!$I$13)</f>
        <v>75</v>
      </c>
      <c r="Q687" s="66">
        <f t="shared" si="44"/>
        <v>138.37275684025258</v>
      </c>
      <c r="R687" s="66">
        <f>'Final Temp'!$D$13+(('Final Temp'!$I$17-'Final Temp'!$D$13)*(1-EXP(-L687/'Final Temp'!$I$9)))</f>
        <v>139.14676366187831</v>
      </c>
      <c r="S687" s="66">
        <f>IF('Final Temp'!$D$17&gt;='Final Temp'!$I$13,Calcs!R687,"")</f>
        <v>139.14676366187831</v>
      </c>
    </row>
    <row r="688" spans="2:19" x14ac:dyDescent="0.25">
      <c r="B688" s="65">
        <f t="shared" si="45"/>
        <v>1236.599999999984</v>
      </c>
      <c r="C688" s="66">
        <f>'Final Temp'!$D$13+(('Final Temp'!$D$17-'Final Temp'!$D$13)*(1-EXP(-B688/'Final Temp'!$D$9)))</f>
        <v>136.77745897680819</v>
      </c>
      <c r="D688" s="65">
        <f>IF(C688&gt;'Final Temp'!$I$13,D687+A$2,0)</f>
        <v>1081.7999999999879</v>
      </c>
      <c r="E688" s="66">
        <f>IF(D688&gt;0,'Final Temp'!$I$13+(('Final Temp'!I$17-'Final Temp'!$I$13)*(1-EXP(-D688/'Final Temp'!I$9))),C688)</f>
        <v>139.96449610002571</v>
      </c>
      <c r="F688" s="66">
        <f>IF(D688=0,E688,'Final Temp'!$I$13)</f>
        <v>75</v>
      </c>
      <c r="G688" s="66">
        <f t="shared" si="46"/>
        <v>139.96449610002571</v>
      </c>
      <c r="H688" s="66">
        <f>'Final Temp'!D$13+(('Final Temp'!I$17-'Final Temp'!D$13)*(1-EXP(-B688/'Final Temp'!I$9)))</f>
        <v>139.98135784405284</v>
      </c>
      <c r="I688" s="66">
        <f>IF('Final Temp'!$D$17&gt;='Final Temp'!$I$13,Calcs!H688,"")</f>
        <v>139.98135784405284</v>
      </c>
      <c r="L688" s="65">
        <f t="shared" si="43"/>
        <v>687</v>
      </c>
      <c r="M688" s="66">
        <f>'Final Temp'!$D$13+(('Final Temp'!$D$17-'Final Temp'!$D$13)*(1-EXP(-L688/'Final Temp'!$D$9)))</f>
        <v>125.16726069787011</v>
      </c>
      <c r="N688" s="65">
        <f>IF(M688&gt;'Final Temp'!$I$13,N687+K$2,0)</f>
        <v>532</v>
      </c>
      <c r="O688" s="66">
        <f>IF(N688&gt;0,'Final Temp'!$I$13+(('Final Temp'!$I$17-'Final Temp'!$I$13)*(1-EXP(-N688/'Final Temp'!$I$9))),M688)</f>
        <v>138.38401799349054</v>
      </c>
      <c r="P688" s="66">
        <f>IF(N688=0,O688,'Final Temp'!$I$13)</f>
        <v>75</v>
      </c>
      <c r="Q688" s="66">
        <f t="shared" si="44"/>
        <v>138.38401799349054</v>
      </c>
      <c r="R688" s="66">
        <f>'Final Temp'!$D$13+(('Final Temp'!$I$17-'Final Temp'!$D$13)*(1-EXP(-L688/'Final Temp'!$I$9)))</f>
        <v>139.15266838797547</v>
      </c>
      <c r="S688" s="66">
        <f>IF('Final Temp'!$D$17&gt;='Final Temp'!$I$13,Calcs!R688,"")</f>
        <v>139.15266838797547</v>
      </c>
    </row>
    <row r="689" spans="2:19" x14ac:dyDescent="0.25">
      <c r="B689" s="65">
        <f t="shared" si="45"/>
        <v>1238.3999999999839</v>
      </c>
      <c r="C689" s="66">
        <f>'Final Temp'!$D$13+(('Final Temp'!$D$17-'Final Temp'!$D$13)*(1-EXP(-B689/'Final Temp'!$D$9)))</f>
        <v>136.79353146721377</v>
      </c>
      <c r="D689" s="65">
        <f>IF(C689&gt;'Final Temp'!$I$13,D688+A$2,0)</f>
        <v>1083.5999999999879</v>
      </c>
      <c r="E689" s="66">
        <f>IF(D689&gt;0,'Final Temp'!$I$13+(('Final Temp'!I$17-'Final Temp'!$I$13)*(1-EXP(-D689/'Final Temp'!I$9))),C689)</f>
        <v>139.96493713655445</v>
      </c>
      <c r="F689" s="66">
        <f>IF(D689=0,E689,'Final Temp'!$I$13)</f>
        <v>75</v>
      </c>
      <c r="G689" s="66">
        <f t="shared" si="46"/>
        <v>139.96493713655445</v>
      </c>
      <c r="H689" s="66">
        <f>'Final Temp'!D$13+(('Final Temp'!I$17-'Final Temp'!D$13)*(1-EXP(-B689/'Final Temp'!I$9)))</f>
        <v>139.98158942063324</v>
      </c>
      <c r="I689" s="66">
        <f>IF('Final Temp'!$D$17&gt;='Final Temp'!$I$13,Calcs!H689,"")</f>
        <v>139.98158942063324</v>
      </c>
      <c r="L689" s="65">
        <f t="shared" si="43"/>
        <v>688</v>
      </c>
      <c r="M689" s="66">
        <f>'Final Temp'!$D$13+(('Final Temp'!$D$17-'Final Temp'!$D$13)*(1-EXP(-L689/'Final Temp'!$D$9)))</f>
        <v>125.20840557936206</v>
      </c>
      <c r="N689" s="65">
        <f>IF(M689&gt;'Final Temp'!$I$13,N688+K$2,0)</f>
        <v>533</v>
      </c>
      <c r="O689" s="66">
        <f>IF(N689&gt;0,'Final Temp'!$I$13+(('Final Temp'!$I$17-'Final Temp'!$I$13)*(1-EXP(-N689/'Final Temp'!$I$9))),M689)</f>
        <v>138.39520121518424</v>
      </c>
      <c r="P689" s="66">
        <f>IF(N689=0,O689,'Final Temp'!$I$13)</f>
        <v>75</v>
      </c>
      <c r="Q689" s="66">
        <f t="shared" si="44"/>
        <v>138.39520121518424</v>
      </c>
      <c r="R689" s="66">
        <f>'Final Temp'!$D$13+(('Final Temp'!$I$17-'Final Temp'!$D$13)*(1-EXP(-L689/'Final Temp'!$I$9)))</f>
        <v>139.15853225107986</v>
      </c>
      <c r="S689" s="66">
        <f>IF('Final Temp'!$D$17&gt;='Final Temp'!$I$13,Calcs!R689,"")</f>
        <v>139.15853225107986</v>
      </c>
    </row>
    <row r="690" spans="2:19" x14ac:dyDescent="0.25">
      <c r="B690" s="65">
        <f t="shared" si="45"/>
        <v>1240.1999999999839</v>
      </c>
      <c r="C690" s="66">
        <f>'Final Temp'!$D$13+(('Final Temp'!$D$17-'Final Temp'!$D$13)*(1-EXP(-B690/'Final Temp'!$D$9)))</f>
        <v>136.80952379573907</v>
      </c>
      <c r="D690" s="65">
        <f>IF(C690&gt;'Final Temp'!$I$13,D689+A$2,0)</f>
        <v>1085.3999999999878</v>
      </c>
      <c r="E690" s="66">
        <f>IF(D690&gt;0,'Final Temp'!$I$13+(('Final Temp'!I$17-'Final Temp'!$I$13)*(1-EXP(-D690/'Final Temp'!I$9))),C690)</f>
        <v>139.96537269443942</v>
      </c>
      <c r="F690" s="66">
        <f>IF(D690=0,E690,'Final Temp'!$I$13)</f>
        <v>75</v>
      </c>
      <c r="G690" s="66">
        <f t="shared" si="46"/>
        <v>139.96537269443942</v>
      </c>
      <c r="H690" s="66">
        <f>'Final Temp'!D$13+(('Final Temp'!I$17-'Final Temp'!D$13)*(1-EXP(-B690/'Final Temp'!I$9)))</f>
        <v>139.98181812052314</v>
      </c>
      <c r="I690" s="66">
        <f>IF('Final Temp'!$D$17&gt;='Final Temp'!$I$13,Calcs!H690,"")</f>
        <v>139.98181812052314</v>
      </c>
      <c r="L690" s="65">
        <f t="shared" si="43"/>
        <v>689</v>
      </c>
      <c r="M690" s="66">
        <f>'Final Temp'!$D$13+(('Final Temp'!$D$17-'Final Temp'!$D$13)*(1-EXP(-L690/'Final Temp'!$D$9)))</f>
        <v>125.24943632810763</v>
      </c>
      <c r="N690" s="65">
        <f>IF(M690&gt;'Final Temp'!$I$13,N689+K$2,0)</f>
        <v>534</v>
      </c>
      <c r="O690" s="66">
        <f>IF(N690&gt;0,'Final Temp'!$I$13+(('Final Temp'!$I$17-'Final Temp'!$I$13)*(1-EXP(-N690/'Final Temp'!$I$9))),M690)</f>
        <v>138.40630704465025</v>
      </c>
      <c r="P690" s="66">
        <f>IF(N690=0,O690,'Final Temp'!$I$13)</f>
        <v>75</v>
      </c>
      <c r="Q690" s="66">
        <f t="shared" si="44"/>
        <v>138.40630704465025</v>
      </c>
      <c r="R690" s="66">
        <f>'Final Temp'!$D$13+(('Final Temp'!$I$17-'Final Temp'!$D$13)*(1-EXP(-L690/'Final Temp'!$I$9)))</f>
        <v>139.16435553397929</v>
      </c>
      <c r="S690" s="66">
        <f>IF('Final Temp'!$D$17&gt;='Final Temp'!$I$13,Calcs!R690,"")</f>
        <v>139.16435553397929</v>
      </c>
    </row>
    <row r="691" spans="2:19" x14ac:dyDescent="0.25">
      <c r="B691" s="65">
        <f t="shared" si="45"/>
        <v>1241.9999999999839</v>
      </c>
      <c r="C691" s="66">
        <f>'Final Temp'!$D$13+(('Final Temp'!$D$17-'Final Temp'!$D$13)*(1-EXP(-B691/'Final Temp'!$D$9)))</f>
        <v>136.82543636219305</v>
      </c>
      <c r="D691" s="65">
        <f>IF(C691&gt;'Final Temp'!$I$13,D690+A$2,0)</f>
        <v>1087.1999999999878</v>
      </c>
      <c r="E691" s="66">
        <f>IF(D691&gt;0,'Final Temp'!$I$13+(('Final Temp'!I$17-'Final Temp'!$I$13)*(1-EXP(-D691/'Final Temp'!I$9))),C691)</f>
        <v>139.96580284173746</v>
      </c>
      <c r="F691" s="66">
        <f>IF(D691=0,E691,'Final Temp'!$I$13)</f>
        <v>75</v>
      </c>
      <c r="G691" s="66">
        <f t="shared" si="46"/>
        <v>139.96580284173746</v>
      </c>
      <c r="H691" s="66">
        <f>'Final Temp'!D$13+(('Final Temp'!I$17-'Final Temp'!D$13)*(1-EXP(-B691/'Final Temp'!I$9)))</f>
        <v>139.98204397945742</v>
      </c>
      <c r="I691" s="66">
        <f>IF('Final Temp'!$D$17&gt;='Final Temp'!$I$13,Calcs!H691,"")</f>
        <v>139.98204397945742</v>
      </c>
      <c r="L691" s="68">
        <f t="shared" si="43"/>
        <v>690</v>
      </c>
      <c r="M691" s="69">
        <f>'Final Temp'!$D$13+(('Final Temp'!$D$17-'Final Temp'!$D$13)*(1-EXP(-L691/'Final Temp'!$D$9)))</f>
        <v>125.29035326070232</v>
      </c>
      <c r="N691" s="68">
        <f>IF(M691&gt;'Final Temp'!$I$13,N690+K$2,0)</f>
        <v>535</v>
      </c>
      <c r="O691" s="69">
        <f>IF(N691&gt;0,'Final Temp'!$I$13+(('Final Temp'!$I$17-'Final Temp'!$I$13)*(1-EXP(-N691/'Final Temp'!$I$9))),M691)</f>
        <v>138.41733601747273</v>
      </c>
      <c r="P691" s="69">
        <f>IF(N691=0,O691,'Final Temp'!$I$13)</f>
        <v>75</v>
      </c>
      <c r="Q691" s="69">
        <f t="shared" si="44"/>
        <v>138.41733601747273</v>
      </c>
      <c r="R691" s="69">
        <f>'Final Temp'!$D$13+(('Final Temp'!$I$17-'Final Temp'!$D$13)*(1-EXP(-L691/'Final Temp'!$I$9)))</f>
        <v>139.17013851750448</v>
      </c>
      <c r="S691" s="66">
        <f>IF('Final Temp'!$D$17&gt;='Final Temp'!$I$13,Calcs!R691,"")</f>
        <v>139.17013851750448</v>
      </c>
    </row>
    <row r="692" spans="2:19" x14ac:dyDescent="0.25">
      <c r="B692" s="65">
        <f t="shared" si="45"/>
        <v>1243.7999999999838</v>
      </c>
      <c r="C692" s="66">
        <f>'Final Temp'!$D$13+(('Final Temp'!$D$17-'Final Temp'!$D$13)*(1-EXP(-B692/'Final Temp'!$D$9)))</f>
        <v>136.84126956439076</v>
      </c>
      <c r="D692" s="65">
        <f>IF(C692&gt;'Final Temp'!$I$13,D691+A$2,0)</f>
        <v>1088.9999999999877</v>
      </c>
      <c r="E692" s="66">
        <f>IF(D692&gt;0,'Final Temp'!$I$13+(('Final Temp'!I$17-'Final Temp'!$I$13)*(1-EXP(-D692/'Final Temp'!I$9))),C692)</f>
        <v>139.96622764565993</v>
      </c>
      <c r="F692" s="66">
        <f>IF(D692=0,E692,'Final Temp'!$I$13)</f>
        <v>75</v>
      </c>
      <c r="G692" s="66">
        <f t="shared" si="46"/>
        <v>139.96622764565993</v>
      </c>
      <c r="H692" s="66">
        <f>'Final Temp'!D$13+(('Final Temp'!I$17-'Final Temp'!D$13)*(1-EXP(-B692/'Final Temp'!I$9)))</f>
        <v>139.98226703272695</v>
      </c>
      <c r="I692" s="66">
        <f>IF('Final Temp'!$D$17&gt;='Final Temp'!$I$13,Calcs!H692,"")</f>
        <v>139.98226703272695</v>
      </c>
      <c r="L692" s="65">
        <f t="shared" si="43"/>
        <v>691</v>
      </c>
      <c r="M692" s="66">
        <f>'Final Temp'!$D$13+(('Final Temp'!$D$17-'Final Temp'!$D$13)*(1-EXP(-L692/'Final Temp'!$D$9)))</f>
        <v>125.33115669286337</v>
      </c>
      <c r="N692" s="65">
        <f>IF(M692&gt;'Final Temp'!$I$13,N691+K$2,0)</f>
        <v>536</v>
      </c>
      <c r="O692" s="66">
        <f>IF(N692&gt;0,'Final Temp'!$I$13+(('Final Temp'!$I$17-'Final Temp'!$I$13)*(1-EXP(-N692/'Final Temp'!$I$9))),M692)</f>
        <v>138.42828866552944</v>
      </c>
      <c r="P692" s="66">
        <f>IF(N692=0,O692,'Final Temp'!$I$13)</f>
        <v>75</v>
      </c>
      <c r="Q692" s="66">
        <f t="shared" si="44"/>
        <v>138.42828866552944</v>
      </c>
      <c r="R692" s="66">
        <f>'Final Temp'!$D$13+(('Final Temp'!$I$17-'Final Temp'!$D$13)*(1-EXP(-L692/'Final Temp'!$I$9)))</f>
        <v>139.17588148054273</v>
      </c>
      <c r="S692" s="66">
        <f>IF('Final Temp'!$D$17&gt;='Final Temp'!$I$13,Calcs!R692,"")</f>
        <v>139.17588148054273</v>
      </c>
    </row>
    <row r="693" spans="2:19" x14ac:dyDescent="0.25">
      <c r="B693" s="65">
        <f t="shared" si="45"/>
        <v>1245.5999999999838</v>
      </c>
      <c r="C693" s="66">
        <f>'Final Temp'!$D$13+(('Final Temp'!$D$17-'Final Temp'!$D$13)*(1-EXP(-B693/'Final Temp'!$D$9)))</f>
        <v>136.85702379816308</v>
      </c>
      <c r="D693" s="65">
        <f>IF(C693&gt;'Final Temp'!$I$13,D692+A$2,0)</f>
        <v>1090.7999999999877</v>
      </c>
      <c r="E693" s="66">
        <f>IF(D693&gt;0,'Final Temp'!$I$13+(('Final Temp'!I$17-'Final Temp'!$I$13)*(1-EXP(-D693/'Final Temp'!I$9))),C693)</f>
        <v>139.96664717258335</v>
      </c>
      <c r="F693" s="66">
        <f>IF(D693=0,E693,'Final Temp'!$I$13)</f>
        <v>75</v>
      </c>
      <c r="G693" s="66">
        <f t="shared" si="46"/>
        <v>139.96664717258335</v>
      </c>
      <c r="H693" s="66">
        <f>'Final Temp'!D$13+(('Final Temp'!I$17-'Final Temp'!D$13)*(1-EXP(-B693/'Final Temp'!I$9)))</f>
        <v>139.98248731518424</v>
      </c>
      <c r="I693" s="66">
        <f>IF('Final Temp'!$D$17&gt;='Final Temp'!$I$13,Calcs!H693,"")</f>
        <v>139.98248731518424</v>
      </c>
      <c r="L693" s="65">
        <f t="shared" si="43"/>
        <v>692</v>
      </c>
      <c r="M693" s="66">
        <f>'Final Temp'!$D$13+(('Final Temp'!$D$17-'Final Temp'!$D$13)*(1-EXP(-L693/'Final Temp'!$D$9)))</f>
        <v>125.3718469394323</v>
      </c>
      <c r="N693" s="65">
        <f>IF(M693&gt;'Final Temp'!$I$13,N692+K$2,0)</f>
        <v>537</v>
      </c>
      <c r="O693" s="66">
        <f>IF(N693&gt;0,'Final Temp'!$I$13+(('Final Temp'!$I$17-'Final Temp'!$I$13)*(1-EXP(-N693/'Final Temp'!$I$9))),M693)</f>
        <v>138.43916551701733</v>
      </c>
      <c r="P693" s="66">
        <f>IF(N693=0,O693,'Final Temp'!$I$13)</f>
        <v>75</v>
      </c>
      <c r="Q693" s="66">
        <f t="shared" si="44"/>
        <v>138.43916551701733</v>
      </c>
      <c r="R693" s="66">
        <f>'Final Temp'!$D$13+(('Final Temp'!$I$17-'Final Temp'!$D$13)*(1-EXP(-L693/'Final Temp'!$I$9)))</f>
        <v>139.1815847000513</v>
      </c>
      <c r="S693" s="66">
        <f>IF('Final Temp'!$D$17&gt;='Final Temp'!$I$13,Calcs!R693,"")</f>
        <v>139.1815847000513</v>
      </c>
    </row>
    <row r="694" spans="2:19" x14ac:dyDescent="0.25">
      <c r="B694" s="65">
        <f t="shared" si="45"/>
        <v>1247.3999999999837</v>
      </c>
      <c r="C694" s="66">
        <f>'Final Temp'!$D$13+(('Final Temp'!$D$17-'Final Temp'!$D$13)*(1-EXP(-B694/'Final Temp'!$D$9)))</f>
        <v>136.87269945736665</v>
      </c>
      <c r="D694" s="65">
        <f>IF(C694&gt;'Final Temp'!$I$13,D693+A$2,0)</f>
        <v>1092.5999999999876</v>
      </c>
      <c r="E694" s="66">
        <f>IF(D694&gt;0,'Final Temp'!$I$13+(('Final Temp'!I$17-'Final Temp'!$I$13)*(1-EXP(-D694/'Final Temp'!I$9))),C694)</f>
        <v>139.96706148805958</v>
      </c>
      <c r="F694" s="66">
        <f>IF(D694=0,E694,'Final Temp'!$I$13)</f>
        <v>75</v>
      </c>
      <c r="G694" s="66">
        <f t="shared" si="46"/>
        <v>139.96706148805958</v>
      </c>
      <c r="H694" s="66">
        <f>'Final Temp'!D$13+(('Final Temp'!I$17-'Final Temp'!D$13)*(1-EXP(-B694/'Final Temp'!I$9)))</f>
        <v>139.98270486124892</v>
      </c>
      <c r="I694" s="66">
        <f>IF('Final Temp'!$D$17&gt;='Final Temp'!$I$13,Calcs!H694,"")</f>
        <v>139.98270486124892</v>
      </c>
      <c r="L694" s="65">
        <f t="shared" si="43"/>
        <v>693</v>
      </c>
      <c r="M694" s="66">
        <f>'Final Temp'!$D$13+(('Final Temp'!$D$17-'Final Temp'!$D$13)*(1-EXP(-L694/'Final Temp'!$D$9)))</f>
        <v>125.41242431437726</v>
      </c>
      <c r="N694" s="65">
        <f>IF(M694&gt;'Final Temp'!$I$13,N693+K$2,0)</f>
        <v>538</v>
      </c>
      <c r="O694" s="66">
        <f>IF(N694&gt;0,'Final Temp'!$I$13+(('Final Temp'!$I$17-'Final Temp'!$I$13)*(1-EXP(-N694/'Final Temp'!$I$9))),M694)</f>
        <v>138.44996709647805</v>
      </c>
      <c r="P694" s="66">
        <f>IF(N694=0,O694,'Final Temp'!$I$13)</f>
        <v>75</v>
      </c>
      <c r="Q694" s="66">
        <f t="shared" si="44"/>
        <v>138.44996709647805</v>
      </c>
      <c r="R694" s="66">
        <f>'Final Temp'!$D$13+(('Final Temp'!$I$17-'Final Temp'!$D$13)*(1-EXP(-L694/'Final Temp'!$I$9)))</f>
        <v>139.18724845107079</v>
      </c>
      <c r="S694" s="66">
        <f>IF('Final Temp'!$D$17&gt;='Final Temp'!$I$13,Calcs!R694,"")</f>
        <v>139.18724845107079</v>
      </c>
    </row>
    <row r="695" spans="2:19" x14ac:dyDescent="0.25">
      <c r="B695" s="65">
        <f t="shared" si="45"/>
        <v>1249.1999999999837</v>
      </c>
      <c r="C695" s="66">
        <f>'Final Temp'!$D$13+(('Final Temp'!$D$17-'Final Temp'!$D$13)*(1-EXP(-B695/'Final Temp'!$D$9)))</f>
        <v>136.88829693389377</v>
      </c>
      <c r="D695" s="65">
        <f>IF(C695&gt;'Final Temp'!$I$13,D694+A$2,0)</f>
        <v>1094.3999999999876</v>
      </c>
      <c r="E695" s="66">
        <f>IF(D695&gt;0,'Final Temp'!$I$13+(('Final Temp'!I$17-'Final Temp'!$I$13)*(1-EXP(-D695/'Final Temp'!I$9))),C695)</f>
        <v>139.96747065682635</v>
      </c>
      <c r="F695" s="66">
        <f>IF(D695=0,E695,'Final Temp'!$I$13)</f>
        <v>75</v>
      </c>
      <c r="G695" s="66">
        <f t="shared" si="46"/>
        <v>139.96747065682635</v>
      </c>
      <c r="H695" s="66">
        <f>'Final Temp'!D$13+(('Final Temp'!I$17-'Final Temp'!D$13)*(1-EXP(-B695/'Final Temp'!I$9)))</f>
        <v>139.98291970491294</v>
      </c>
      <c r="I695" s="66">
        <f>IF('Final Temp'!$D$17&gt;='Final Temp'!$I$13,Calcs!H695,"")</f>
        <v>139.98291970491294</v>
      </c>
      <c r="L695" s="65">
        <f t="shared" si="43"/>
        <v>694</v>
      </c>
      <c r="M695" s="66">
        <f>'Final Temp'!$D$13+(('Final Temp'!$D$17-'Final Temp'!$D$13)*(1-EXP(-L695/'Final Temp'!$D$9)))</f>
        <v>125.45288913079548</v>
      </c>
      <c r="N695" s="65">
        <f>IF(M695&gt;'Final Temp'!$I$13,N694+K$2,0)</f>
        <v>539</v>
      </c>
      <c r="O695" s="66">
        <f>IF(N695&gt;0,'Final Temp'!$I$13+(('Final Temp'!$I$17-'Final Temp'!$I$13)*(1-EXP(-N695/'Final Temp'!$I$9))),M695)</f>
        <v>138.46069392482318</v>
      </c>
      <c r="P695" s="66">
        <f>IF(N695=0,O695,'Final Temp'!$I$13)</f>
        <v>75</v>
      </c>
      <c r="Q695" s="66">
        <f t="shared" si="44"/>
        <v>138.46069392482318</v>
      </c>
      <c r="R695" s="66">
        <f>'Final Temp'!$D$13+(('Final Temp'!$I$17-'Final Temp'!$D$13)*(1-EXP(-L695/'Final Temp'!$I$9)))</f>
        <v>139.19287300673847</v>
      </c>
      <c r="S695" s="66">
        <f>IF('Final Temp'!$D$17&gt;='Final Temp'!$I$13,Calcs!R695,"")</f>
        <v>139.19287300673847</v>
      </c>
    </row>
    <row r="696" spans="2:19" x14ac:dyDescent="0.25">
      <c r="B696" s="65">
        <f t="shared" si="45"/>
        <v>1250.9999999999836</v>
      </c>
      <c r="C696" s="66">
        <f>'Final Temp'!$D$13+(('Final Temp'!$D$17-'Final Temp'!$D$13)*(1-EXP(-B696/'Final Temp'!$D$9)))</f>
        <v>136.90381661768217</v>
      </c>
      <c r="D696" s="65">
        <f>IF(C696&gt;'Final Temp'!$I$13,D695+A$2,0)</f>
        <v>1096.1999999999875</v>
      </c>
      <c r="E696" s="66">
        <f>IF(D696&gt;0,'Final Temp'!$I$13+(('Final Temp'!I$17-'Final Temp'!$I$13)*(1-EXP(-D696/'Final Temp'!I$9))),C696)</f>
        <v>139.96787474281706</v>
      </c>
      <c r="F696" s="66">
        <f>IF(D696=0,E696,'Final Temp'!$I$13)</f>
        <v>75</v>
      </c>
      <c r="G696" s="66">
        <f t="shared" si="46"/>
        <v>139.96787474281706</v>
      </c>
      <c r="H696" s="66">
        <f>'Final Temp'!D$13+(('Final Temp'!I$17-'Final Temp'!D$13)*(1-EXP(-B696/'Final Temp'!I$9)))</f>
        <v>139.98313187974614</v>
      </c>
      <c r="I696" s="66">
        <f>IF('Final Temp'!$D$17&gt;='Final Temp'!$I$13,Calcs!H696,"")</f>
        <v>139.98313187974614</v>
      </c>
      <c r="L696" s="65">
        <f t="shared" si="43"/>
        <v>695</v>
      </c>
      <c r="M696" s="66">
        <f>'Final Temp'!$D$13+(('Final Temp'!$D$17-'Final Temp'!$D$13)*(1-EXP(-L696/'Final Temp'!$D$9)))</f>
        <v>125.49324170091568</v>
      </c>
      <c r="N696" s="65">
        <f>IF(M696&gt;'Final Temp'!$I$13,N695+K$2,0)</f>
        <v>540</v>
      </c>
      <c r="O696" s="66">
        <f>IF(N696&gt;0,'Final Temp'!$I$13+(('Final Temp'!$I$17-'Final Temp'!$I$13)*(1-EXP(-N696/'Final Temp'!$I$9))),M696)</f>
        <v>138.4713465193594</v>
      </c>
      <c r="P696" s="66">
        <f>IF(N696=0,O696,'Final Temp'!$I$13)</f>
        <v>75</v>
      </c>
      <c r="Q696" s="66">
        <f t="shared" si="44"/>
        <v>138.4713465193594</v>
      </c>
      <c r="R696" s="66">
        <f>'Final Temp'!$D$13+(('Final Temp'!$I$17-'Final Temp'!$D$13)*(1-EXP(-L696/'Final Temp'!$I$9)))</f>
        <v>139.19845863830136</v>
      </c>
      <c r="S696" s="66">
        <f>IF('Final Temp'!$D$17&gt;='Final Temp'!$I$13,Calcs!R696,"")</f>
        <v>139.19845863830136</v>
      </c>
    </row>
    <row r="697" spans="2:19" x14ac:dyDescent="0.25">
      <c r="B697" s="65">
        <f t="shared" si="45"/>
        <v>1252.7999999999836</v>
      </c>
      <c r="C697" s="66">
        <f>'Final Temp'!$D$13+(('Final Temp'!$D$17-'Final Temp'!$D$13)*(1-EXP(-B697/'Final Temp'!$D$9)))</f>
        <v>136.91925889672473</v>
      </c>
      <c r="D697" s="65">
        <f>IF(C697&gt;'Final Temp'!$I$13,D696+A$2,0)</f>
        <v>1097.9999999999875</v>
      </c>
      <c r="E697" s="66">
        <f>IF(D697&gt;0,'Final Temp'!$I$13+(('Final Temp'!I$17-'Final Temp'!$I$13)*(1-EXP(-D697/'Final Temp'!I$9))),C697)</f>
        <v>139.96827380917097</v>
      </c>
      <c r="F697" s="66">
        <f>IF(D697=0,E697,'Final Temp'!$I$13)</f>
        <v>75</v>
      </c>
      <c r="G697" s="66">
        <f t="shared" si="46"/>
        <v>139.96827380917097</v>
      </c>
      <c r="H697" s="66">
        <f>'Final Temp'!D$13+(('Final Temp'!I$17-'Final Temp'!D$13)*(1-EXP(-B697/'Final Temp'!I$9)))</f>
        <v>139.98334141890123</v>
      </c>
      <c r="I697" s="66">
        <f>IF('Final Temp'!$D$17&gt;='Final Temp'!$I$13,Calcs!H697,"")</f>
        <v>139.98334141890123</v>
      </c>
      <c r="L697" s="65">
        <f t="shared" si="43"/>
        <v>696</v>
      </c>
      <c r="M697" s="66">
        <f>'Final Temp'!$D$13+(('Final Temp'!$D$17-'Final Temp'!$D$13)*(1-EXP(-L697/'Final Temp'!$D$9)))</f>
        <v>125.53348233610049</v>
      </c>
      <c r="N697" s="65">
        <f>IF(M697&gt;'Final Temp'!$I$13,N696+K$2,0)</f>
        <v>541</v>
      </c>
      <c r="O697" s="66">
        <f>IF(N697&gt;0,'Final Temp'!$I$13+(('Final Temp'!$I$17-'Final Temp'!$I$13)*(1-EXP(-N697/'Final Temp'!$I$9))),M697)</f>
        <v>138.48192539381347</v>
      </c>
      <c r="P697" s="66">
        <f>IF(N697=0,O697,'Final Temp'!$I$13)</f>
        <v>75</v>
      </c>
      <c r="Q697" s="66">
        <f t="shared" si="44"/>
        <v>138.48192539381347</v>
      </c>
      <c r="R697" s="66">
        <f>'Final Temp'!$D$13+(('Final Temp'!$I$17-'Final Temp'!$D$13)*(1-EXP(-L697/'Final Temp'!$I$9)))</f>
        <v>139.20400561512935</v>
      </c>
      <c r="S697" s="66">
        <f>IF('Final Temp'!$D$17&gt;='Final Temp'!$I$13,Calcs!R697,"")</f>
        <v>139.20400561512935</v>
      </c>
    </row>
    <row r="698" spans="2:19" x14ac:dyDescent="0.25">
      <c r="B698" s="65">
        <f t="shared" si="45"/>
        <v>1254.5999999999835</v>
      </c>
      <c r="C698" s="66">
        <f>'Final Temp'!$D$13+(('Final Temp'!$D$17-'Final Temp'!$D$13)*(1-EXP(-B698/'Final Temp'!$D$9)))</f>
        <v>136.9346241570793</v>
      </c>
      <c r="D698" s="65">
        <f>IF(C698&gt;'Final Temp'!$I$13,D697+A$2,0)</f>
        <v>1099.7999999999874</v>
      </c>
      <c r="E698" s="66">
        <f>IF(D698&gt;0,'Final Temp'!$I$13+(('Final Temp'!I$17-'Final Temp'!$I$13)*(1-EXP(-D698/'Final Temp'!I$9))),C698)</f>
        <v>139.968667918243</v>
      </c>
      <c r="F698" s="66">
        <f>IF(D698=0,E698,'Final Temp'!$I$13)</f>
        <v>75</v>
      </c>
      <c r="G698" s="66">
        <f t="shared" si="46"/>
        <v>139.968667918243</v>
      </c>
      <c r="H698" s="66">
        <f>'Final Temp'!D$13+(('Final Temp'!I$17-'Final Temp'!D$13)*(1-EXP(-B698/'Final Temp'!I$9)))</f>
        <v>139.98354835511913</v>
      </c>
      <c r="I698" s="66">
        <f>IF('Final Temp'!$D$17&gt;='Final Temp'!$I$13,Calcs!H698,"")</f>
        <v>139.98354835511913</v>
      </c>
      <c r="L698" s="65">
        <f t="shared" si="43"/>
        <v>697</v>
      </c>
      <c r="M698" s="66">
        <f>'Final Temp'!$D$13+(('Final Temp'!$D$17-'Final Temp'!$D$13)*(1-EXP(-L698/'Final Temp'!$D$9)))</f>
        <v>125.57361134684885</v>
      </c>
      <c r="N698" s="65">
        <f>IF(M698&gt;'Final Temp'!$I$13,N697+K$2,0)</f>
        <v>542</v>
      </c>
      <c r="O698" s="66">
        <f>IF(N698&gt;0,'Final Temp'!$I$13+(('Final Temp'!$I$17-'Final Temp'!$I$13)*(1-EXP(-N698/'Final Temp'!$I$9))),M698)</f>
        <v>138.49243105835689</v>
      </c>
      <c r="P698" s="66">
        <f>IF(N698=0,O698,'Final Temp'!$I$13)</f>
        <v>75</v>
      </c>
      <c r="Q698" s="66">
        <f t="shared" si="44"/>
        <v>138.49243105835689</v>
      </c>
      <c r="R698" s="66">
        <f>'Final Temp'!$D$13+(('Final Temp'!$I$17-'Final Temp'!$D$13)*(1-EXP(-L698/'Final Temp'!$I$9)))</f>
        <v>139.20951420472818</v>
      </c>
      <c r="S698" s="66">
        <f>IF('Final Temp'!$D$17&gt;='Final Temp'!$I$13,Calcs!R698,"")</f>
        <v>139.20951420472818</v>
      </c>
    </row>
    <row r="699" spans="2:19" x14ac:dyDescent="0.25">
      <c r="B699" s="65">
        <f t="shared" si="45"/>
        <v>1256.3999999999835</v>
      </c>
      <c r="C699" s="66">
        <f>'Final Temp'!$D$13+(('Final Temp'!$D$17-'Final Temp'!$D$13)*(1-EXP(-B699/'Final Temp'!$D$9)))</f>
        <v>136.94991278287813</v>
      </c>
      <c r="D699" s="65">
        <f>IF(C699&gt;'Final Temp'!$I$13,D698+A$2,0)</f>
        <v>1101.5999999999874</v>
      </c>
      <c r="E699" s="66">
        <f>IF(D699&gt;0,'Final Temp'!$I$13+(('Final Temp'!I$17-'Final Temp'!$I$13)*(1-EXP(-D699/'Final Temp'!I$9))),C699)</f>
        <v>139.96905713161357</v>
      </c>
      <c r="F699" s="66">
        <f>IF(D699=0,E699,'Final Temp'!$I$13)</f>
        <v>75</v>
      </c>
      <c r="G699" s="66">
        <f t="shared" si="46"/>
        <v>139.96905713161357</v>
      </c>
      <c r="H699" s="66">
        <f>'Final Temp'!D$13+(('Final Temp'!I$17-'Final Temp'!D$13)*(1-EXP(-B699/'Final Temp'!I$9)))</f>
        <v>139.98375272073406</v>
      </c>
      <c r="I699" s="66">
        <f>IF('Final Temp'!$D$17&gt;='Final Temp'!$I$13,Calcs!H699,"")</f>
        <v>139.98375272073406</v>
      </c>
      <c r="L699" s="65">
        <f t="shared" si="43"/>
        <v>698</v>
      </c>
      <c r="M699" s="66">
        <f>'Final Temp'!$D$13+(('Final Temp'!$D$17-'Final Temp'!$D$13)*(1-EXP(-L699/'Final Temp'!$D$9)))</f>
        <v>125.61362904279835</v>
      </c>
      <c r="N699" s="65">
        <f>IF(M699&gt;'Final Temp'!$I$13,N698+K$2,0)</f>
        <v>543</v>
      </c>
      <c r="O699" s="66">
        <f>IF(N699&gt;0,'Final Temp'!$I$13+(('Final Temp'!$I$17-'Final Temp'!$I$13)*(1-EXP(-N699/'Final Temp'!$I$9))),M699)</f>
        <v>138.50286401963064</v>
      </c>
      <c r="P699" s="66">
        <f>IF(N699=0,O699,'Final Temp'!$I$13)</f>
        <v>75</v>
      </c>
      <c r="Q699" s="66">
        <f t="shared" si="44"/>
        <v>138.50286401963064</v>
      </c>
      <c r="R699" s="66">
        <f>'Final Temp'!$D$13+(('Final Temp'!$I$17-'Final Temp'!$D$13)*(1-EXP(-L699/'Final Temp'!$I$9)))</f>
        <v>139.21498467275237</v>
      </c>
      <c r="S699" s="66">
        <f>IF('Final Temp'!$D$17&gt;='Final Temp'!$I$13,Calcs!R699,"")</f>
        <v>139.21498467275237</v>
      </c>
    </row>
    <row r="700" spans="2:19" x14ac:dyDescent="0.25">
      <c r="B700" s="65">
        <f t="shared" si="45"/>
        <v>1258.1999999999834</v>
      </c>
      <c r="C700" s="66">
        <f>'Final Temp'!$D$13+(('Final Temp'!$D$17-'Final Temp'!$D$13)*(1-EXP(-B700/'Final Temp'!$D$9)))</f>
        <v>136.96512515633765</v>
      </c>
      <c r="D700" s="65">
        <f>IF(C700&gt;'Final Temp'!$I$13,D699+A$2,0)</f>
        <v>1103.3999999999874</v>
      </c>
      <c r="E700" s="66">
        <f>IF(D700&gt;0,'Final Temp'!$I$13+(('Final Temp'!I$17-'Final Temp'!$I$13)*(1-EXP(-D700/'Final Temp'!I$9))),C700)</f>
        <v>139.96944151009794</v>
      </c>
      <c r="F700" s="66">
        <f>IF(D700=0,E700,'Final Temp'!$I$13)</f>
        <v>75</v>
      </c>
      <c r="G700" s="66">
        <f t="shared" si="46"/>
        <v>139.96944151009794</v>
      </c>
      <c r="H700" s="66">
        <f>'Final Temp'!D$13+(('Final Temp'!I$17-'Final Temp'!D$13)*(1-EXP(-B700/'Final Temp'!I$9)))</f>
        <v>139.98395454767854</v>
      </c>
      <c r="I700" s="66">
        <f>IF('Final Temp'!$D$17&gt;='Final Temp'!$I$13,Calcs!H700,"")</f>
        <v>139.98395454767854</v>
      </c>
      <c r="L700" s="65">
        <f t="shared" si="43"/>
        <v>699</v>
      </c>
      <c r="M700" s="66">
        <f>'Final Temp'!$D$13+(('Final Temp'!$D$17-'Final Temp'!$D$13)*(1-EXP(-L700/'Final Temp'!$D$9)))</f>
        <v>125.65353573272773</v>
      </c>
      <c r="N700" s="65">
        <f>IF(M700&gt;'Final Temp'!$I$13,N699+K$2,0)</f>
        <v>544</v>
      </c>
      <c r="O700" s="66">
        <f>IF(N700&gt;0,'Final Temp'!$I$13+(('Final Temp'!$I$17-'Final Temp'!$I$13)*(1-EXP(-N700/'Final Temp'!$I$9))),M700)</f>
        <v>138.51322478076946</v>
      </c>
      <c r="P700" s="66">
        <f>IF(N700=0,O700,'Final Temp'!$I$13)</f>
        <v>75</v>
      </c>
      <c r="Q700" s="66">
        <f t="shared" si="44"/>
        <v>138.51322478076946</v>
      </c>
      <c r="R700" s="66">
        <f>'Final Temp'!$D$13+(('Final Temp'!$I$17-'Final Temp'!$D$13)*(1-EXP(-L700/'Final Temp'!$I$9)))</f>
        <v>139.22041728301798</v>
      </c>
      <c r="S700" s="66">
        <f>IF('Final Temp'!$D$17&gt;='Final Temp'!$I$13,Calcs!R700,"")</f>
        <v>139.22041728301798</v>
      </c>
    </row>
    <row r="701" spans="2:19" x14ac:dyDescent="0.25">
      <c r="B701" s="65">
        <f t="shared" si="45"/>
        <v>1259.9999999999834</v>
      </c>
      <c r="C701" s="66">
        <f>'Final Temp'!$D$13+(('Final Temp'!$D$17-'Final Temp'!$D$13)*(1-EXP(-B701/'Final Temp'!$D$9)))</f>
        <v>136.98026165776801</v>
      </c>
      <c r="D701" s="65">
        <f>IF(C701&gt;'Final Temp'!$I$13,D700+A$2,0)</f>
        <v>1105.1999999999873</v>
      </c>
      <c r="E701" s="66">
        <f>IF(D701&gt;0,'Final Temp'!$I$13+(('Final Temp'!I$17-'Final Temp'!$I$13)*(1-EXP(-D701/'Final Temp'!I$9))),C701)</f>
        <v>139.9698211137561</v>
      </c>
      <c r="F701" s="66">
        <f>IF(D701=0,E701,'Final Temp'!$I$13)</f>
        <v>75</v>
      </c>
      <c r="G701" s="66">
        <f t="shared" si="46"/>
        <v>139.9698211137561</v>
      </c>
      <c r="H701" s="66">
        <f>'Final Temp'!D$13+(('Final Temp'!I$17-'Final Temp'!D$13)*(1-EXP(-B701/'Final Temp'!I$9)))</f>
        <v>139.98415386748843</v>
      </c>
      <c r="I701" s="66">
        <f>IF('Final Temp'!$D$17&gt;='Final Temp'!$I$13,Calcs!H701,"")</f>
        <v>139.98415386748843</v>
      </c>
      <c r="L701" s="65">
        <f t="shared" si="43"/>
        <v>700</v>
      </c>
      <c r="M701" s="66">
        <f>'Final Temp'!$D$13+(('Final Temp'!$D$17-'Final Temp'!$D$13)*(1-EXP(-L701/'Final Temp'!$D$9)))</f>
        <v>125.69333172455917</v>
      </c>
      <c r="N701" s="65">
        <f>IF(M701&gt;'Final Temp'!$I$13,N700+K$2,0)</f>
        <v>545</v>
      </c>
      <c r="O701" s="66">
        <f>IF(N701&gt;0,'Final Temp'!$I$13+(('Final Temp'!$I$17-'Final Temp'!$I$13)*(1-EXP(-N701/'Final Temp'!$I$9))),M701)</f>
        <v>138.52351384142634</v>
      </c>
      <c r="P701" s="66">
        <f>IF(N701=0,O701,'Final Temp'!$I$13)</f>
        <v>75</v>
      </c>
      <c r="Q701" s="66">
        <f t="shared" si="44"/>
        <v>138.52351384142634</v>
      </c>
      <c r="R701" s="66">
        <f>'Final Temp'!$D$13+(('Final Temp'!$I$17-'Final Temp'!$D$13)*(1-EXP(-L701/'Final Temp'!$I$9)))</f>
        <v>139.22581229751535</v>
      </c>
      <c r="S701" s="66">
        <f>IF('Final Temp'!$D$17&gt;='Final Temp'!$I$13,Calcs!R701,"")</f>
        <v>139.22581229751535</v>
      </c>
    </row>
    <row r="702" spans="2:19" x14ac:dyDescent="0.25">
      <c r="B702" s="65">
        <f t="shared" si="45"/>
        <v>1261.7999999999834</v>
      </c>
      <c r="C702" s="66">
        <f>'Final Temp'!$D$13+(('Final Temp'!$D$17-'Final Temp'!$D$13)*(1-EXP(-B702/'Final Temp'!$D$9)))</f>
        <v>136.99532266558253</v>
      </c>
      <c r="D702" s="65">
        <f>IF(C702&gt;'Final Temp'!$I$13,D701+A$2,0)</f>
        <v>1106.9999999999873</v>
      </c>
      <c r="E702" s="66">
        <f>IF(D702&gt;0,'Final Temp'!$I$13+(('Final Temp'!I$17-'Final Temp'!$I$13)*(1-EXP(-D702/'Final Temp'!I$9))),C702)</f>
        <v>139.97019600190191</v>
      </c>
      <c r="F702" s="66">
        <f>IF(D702=0,E702,'Final Temp'!$I$13)</f>
        <v>75</v>
      </c>
      <c r="G702" s="66">
        <f t="shared" si="46"/>
        <v>139.97019600190191</v>
      </c>
      <c r="H702" s="66">
        <f>'Final Temp'!D$13+(('Final Temp'!I$17-'Final Temp'!D$13)*(1-EXP(-B702/'Final Temp'!I$9)))</f>
        <v>139.98435071130788</v>
      </c>
      <c r="I702" s="66">
        <f>IF('Final Temp'!$D$17&gt;='Final Temp'!$I$13,Calcs!H702,"")</f>
        <v>139.98435071130788</v>
      </c>
      <c r="L702" s="65">
        <f t="shared" si="43"/>
        <v>701</v>
      </c>
      <c r="M702" s="66">
        <f>'Final Temp'!$D$13+(('Final Temp'!$D$17-'Final Temp'!$D$13)*(1-EXP(-L702/'Final Temp'!$D$9)))</f>
        <v>125.73301732536073</v>
      </c>
      <c r="N702" s="65">
        <f>IF(M702&gt;'Final Temp'!$I$13,N701+K$2,0)</f>
        <v>546</v>
      </c>
      <c r="O702" s="66">
        <f>IF(N702&gt;0,'Final Temp'!$I$13+(('Final Temp'!$I$17-'Final Temp'!$I$13)*(1-EXP(-N702/'Final Temp'!$I$9))),M702)</f>
        <v>138.53373169779636</v>
      </c>
      <c r="P702" s="66">
        <f>IF(N702=0,O702,'Final Temp'!$I$13)</f>
        <v>75</v>
      </c>
      <c r="Q702" s="66">
        <f t="shared" si="44"/>
        <v>138.53373169779636</v>
      </c>
      <c r="R702" s="66">
        <f>'Final Temp'!$D$13+(('Final Temp'!$I$17-'Final Temp'!$D$13)*(1-EXP(-L702/'Final Temp'!$I$9)))</f>
        <v>139.23116997642177</v>
      </c>
      <c r="S702" s="66">
        <f>IF('Final Temp'!$D$17&gt;='Final Temp'!$I$13,Calcs!R702,"")</f>
        <v>139.23116997642177</v>
      </c>
    </row>
    <row r="703" spans="2:19" x14ac:dyDescent="0.25">
      <c r="B703" s="65">
        <f t="shared" si="45"/>
        <v>1263.5999999999833</v>
      </c>
      <c r="C703" s="66">
        <f>'Final Temp'!$D$13+(('Final Temp'!$D$17-'Final Temp'!$D$13)*(1-EXP(-B703/'Final Temp'!$D$9)))</f>
        <v>137.01030855630722</v>
      </c>
      <c r="D703" s="65">
        <f>IF(C703&gt;'Final Temp'!$I$13,D702+A$2,0)</f>
        <v>1108.7999999999872</v>
      </c>
      <c r="E703" s="66">
        <f>IF(D703&gt;0,'Final Temp'!$I$13+(('Final Temp'!I$17-'Final Temp'!$I$13)*(1-EXP(-D703/'Final Temp'!I$9))),C703)</f>
        <v>139.97056623311235</v>
      </c>
      <c r="F703" s="66">
        <f>IF(D703=0,E703,'Final Temp'!$I$13)</f>
        <v>75</v>
      </c>
      <c r="G703" s="66">
        <f t="shared" si="46"/>
        <v>139.97056623311235</v>
      </c>
      <c r="H703" s="66">
        <f>'Final Temp'!D$13+(('Final Temp'!I$17-'Final Temp'!D$13)*(1-EXP(-B703/'Final Temp'!I$9)))</f>
        <v>139.98454510989416</v>
      </c>
      <c r="I703" s="66">
        <f>IF('Final Temp'!$D$17&gt;='Final Temp'!$I$13,Calcs!H703,"")</f>
        <v>139.98454510989416</v>
      </c>
      <c r="L703" s="65">
        <f t="shared" si="43"/>
        <v>702</v>
      </c>
      <c r="M703" s="66">
        <f>'Final Temp'!$D$13+(('Final Temp'!$D$17-'Final Temp'!$D$13)*(1-EXP(-L703/'Final Temp'!$D$9)))</f>
        <v>125.77259284134864</v>
      </c>
      <c r="N703" s="65">
        <f>IF(M703&gt;'Final Temp'!$I$13,N702+K$2,0)</f>
        <v>547</v>
      </c>
      <c r="O703" s="66">
        <f>IF(N703&gt;0,'Final Temp'!$I$13+(('Final Temp'!$I$17-'Final Temp'!$I$13)*(1-EXP(-N703/'Final Temp'!$I$9))),M703)</f>
        <v>138.54387884264077</v>
      </c>
      <c r="P703" s="66">
        <f>IF(N703=0,O703,'Final Temp'!$I$13)</f>
        <v>75</v>
      </c>
      <c r="Q703" s="66">
        <f t="shared" si="44"/>
        <v>138.54387884264077</v>
      </c>
      <c r="R703" s="66">
        <f>'Final Temp'!$D$13+(('Final Temp'!$I$17-'Final Temp'!$D$13)*(1-EXP(-L703/'Final Temp'!$I$9)))</f>
        <v>139.236490578114</v>
      </c>
      <c r="S703" s="66">
        <f>IF('Final Temp'!$D$17&gt;='Final Temp'!$I$13,Calcs!R703,"")</f>
        <v>139.236490578114</v>
      </c>
    </row>
    <row r="704" spans="2:19" x14ac:dyDescent="0.25">
      <c r="B704" s="65">
        <f t="shared" si="45"/>
        <v>1265.3999999999833</v>
      </c>
      <c r="C704" s="66">
        <f>'Final Temp'!$D$13+(('Final Temp'!$D$17-'Final Temp'!$D$13)*(1-EXP(-B704/'Final Temp'!$D$9)))</f>
        <v>137.02521970459009</v>
      </c>
      <c r="D704" s="65">
        <f>IF(C704&gt;'Final Temp'!$I$13,D703+A$2,0)</f>
        <v>1110.5999999999872</v>
      </c>
      <c r="E704" s="66">
        <f>IF(D704&gt;0,'Final Temp'!$I$13+(('Final Temp'!I$17-'Final Temp'!$I$13)*(1-EXP(-D704/'Final Temp'!I$9))),C704)</f>
        <v>139.97093186523685</v>
      </c>
      <c r="F704" s="66">
        <f>IF(D704=0,E704,'Final Temp'!$I$13)</f>
        <v>75</v>
      </c>
      <c r="G704" s="66">
        <f t="shared" si="46"/>
        <v>139.97093186523685</v>
      </c>
      <c r="H704" s="66">
        <f>'Final Temp'!D$13+(('Final Temp'!I$17-'Final Temp'!D$13)*(1-EXP(-B704/'Final Temp'!I$9)))</f>
        <v>139.98473709362239</v>
      </c>
      <c r="I704" s="66">
        <f>IF('Final Temp'!$D$17&gt;='Final Temp'!$I$13,Calcs!H704,"")</f>
        <v>139.98473709362239</v>
      </c>
      <c r="L704" s="65">
        <f t="shared" si="43"/>
        <v>703</v>
      </c>
      <c r="M704" s="66">
        <f>'Final Temp'!$D$13+(('Final Temp'!$D$17-'Final Temp'!$D$13)*(1-EXP(-L704/'Final Temp'!$D$9)))</f>
        <v>125.81205857788974</v>
      </c>
      <c r="N704" s="65">
        <f>IF(M704&gt;'Final Temp'!$I$13,N703+K$2,0)</f>
        <v>548</v>
      </c>
      <c r="O704" s="66">
        <f>IF(N704&gt;0,'Final Temp'!$I$13+(('Final Temp'!$I$17-'Final Temp'!$I$13)*(1-EXP(-N704/'Final Temp'!$I$9))),M704)</f>
        <v>138.55395576531075</v>
      </c>
      <c r="P704" s="66">
        <f>IF(N704=0,O704,'Final Temp'!$I$13)</f>
        <v>75</v>
      </c>
      <c r="Q704" s="66">
        <f t="shared" si="44"/>
        <v>138.55395576531075</v>
      </c>
      <c r="R704" s="66">
        <f>'Final Temp'!$D$13+(('Final Temp'!$I$17-'Final Temp'!$D$13)*(1-EXP(-L704/'Final Temp'!$I$9)))</f>
        <v>139.24177435918074</v>
      </c>
      <c r="S704" s="66">
        <f>IF('Final Temp'!$D$17&gt;='Final Temp'!$I$13,Calcs!R704,"")</f>
        <v>139.24177435918074</v>
      </c>
    </row>
    <row r="705" spans="2:19" x14ac:dyDescent="0.25">
      <c r="B705" s="65">
        <f t="shared" si="45"/>
        <v>1267.1999999999832</v>
      </c>
      <c r="C705" s="66">
        <f>'Final Temp'!$D$13+(('Final Temp'!$D$17-'Final Temp'!$D$13)*(1-EXP(-B705/'Final Temp'!$D$9)))</f>
        <v>137.04005648321066</v>
      </c>
      <c r="D705" s="65">
        <f>IF(C705&gt;'Final Temp'!$I$13,D704+A$2,0)</f>
        <v>1112.3999999999871</v>
      </c>
      <c r="E705" s="66">
        <f>IF(D705&gt;0,'Final Temp'!$I$13+(('Final Temp'!I$17-'Final Temp'!$I$13)*(1-EXP(-D705/'Final Temp'!I$9))),C705)</f>
        <v>139.97129295540614</v>
      </c>
      <c r="F705" s="66">
        <f>IF(D705=0,E705,'Final Temp'!$I$13)</f>
        <v>75</v>
      </c>
      <c r="G705" s="66">
        <f t="shared" si="46"/>
        <v>139.97129295540614</v>
      </c>
      <c r="H705" s="66">
        <f>'Final Temp'!D$13+(('Final Temp'!I$17-'Final Temp'!D$13)*(1-EXP(-B705/'Final Temp'!I$9)))</f>
        <v>139.98492669249043</v>
      </c>
      <c r="I705" s="66">
        <f>IF('Final Temp'!$D$17&gt;='Final Temp'!$I$13,Calcs!H705,"")</f>
        <v>139.98492669249043</v>
      </c>
      <c r="L705" s="65">
        <f t="shared" si="43"/>
        <v>704</v>
      </c>
      <c r="M705" s="66">
        <f>'Final Temp'!$D$13+(('Final Temp'!$D$17-'Final Temp'!$D$13)*(1-EXP(-L705/'Final Temp'!$D$9)))</f>
        <v>125.85141483950379</v>
      </c>
      <c r="N705" s="65">
        <f>IF(M705&gt;'Final Temp'!$I$13,N704+K$2,0)</f>
        <v>549</v>
      </c>
      <c r="O705" s="66">
        <f>IF(N705&gt;0,'Final Temp'!$I$13+(('Final Temp'!$I$17-'Final Temp'!$I$13)*(1-EXP(-N705/'Final Temp'!$I$9))),M705)</f>
        <v>138.56396295177095</v>
      </c>
      <c r="P705" s="66">
        <f>IF(N705=0,O705,'Final Temp'!$I$13)</f>
        <v>75</v>
      </c>
      <c r="Q705" s="66">
        <f t="shared" si="44"/>
        <v>138.56396295177095</v>
      </c>
      <c r="R705" s="66">
        <f>'Final Temp'!$D$13+(('Final Temp'!$I$17-'Final Temp'!$D$13)*(1-EXP(-L705/'Final Temp'!$I$9)))</f>
        <v>139.247021574435</v>
      </c>
      <c r="S705" s="66">
        <f>IF('Final Temp'!$D$17&gt;='Final Temp'!$I$13,Calcs!R705,"")</f>
        <v>139.247021574435</v>
      </c>
    </row>
    <row r="706" spans="2:19" x14ac:dyDescent="0.25">
      <c r="B706" s="65">
        <f t="shared" si="45"/>
        <v>1268.9999999999832</v>
      </c>
      <c r="C706" s="66">
        <f>'Final Temp'!$D$13+(('Final Temp'!$D$17-'Final Temp'!$D$13)*(1-EXP(-B706/'Final Temp'!$D$9)))</f>
        <v>137.05481926308914</v>
      </c>
      <c r="D706" s="65">
        <f>IF(C706&gt;'Final Temp'!$I$13,D705+A$2,0)</f>
        <v>1114.1999999999871</v>
      </c>
      <c r="E706" s="66">
        <f>IF(D706&gt;0,'Final Temp'!$I$13+(('Final Temp'!I$17-'Final Temp'!$I$13)*(1-EXP(-D706/'Final Temp'!I$9))),C706)</f>
        <v>139.97164956004133</v>
      </c>
      <c r="F706" s="66">
        <f>IF(D706=0,E706,'Final Temp'!$I$13)</f>
        <v>75</v>
      </c>
      <c r="G706" s="66">
        <f t="shared" si="46"/>
        <v>139.97164956004133</v>
      </c>
      <c r="H706" s="66">
        <f>'Final Temp'!D$13+(('Final Temp'!I$17-'Final Temp'!D$13)*(1-EXP(-B706/'Final Temp'!I$9)))</f>
        <v>139.98511393612355</v>
      </c>
      <c r="I706" s="66">
        <f>IF('Final Temp'!$D$17&gt;='Final Temp'!$I$13,Calcs!H706,"")</f>
        <v>139.98511393612355</v>
      </c>
      <c r="L706" s="65">
        <f t="shared" si="43"/>
        <v>705</v>
      </c>
      <c r="M706" s="66">
        <f>'Final Temp'!$D$13+(('Final Temp'!$D$17-'Final Temp'!$D$13)*(1-EXP(-L706/'Final Temp'!$D$9)))</f>
        <v>125.89066192986586</v>
      </c>
      <c r="N706" s="65">
        <f>IF(M706&gt;'Final Temp'!$I$13,N705+K$2,0)</f>
        <v>550</v>
      </c>
      <c r="O706" s="66">
        <f>IF(N706&gt;0,'Final Temp'!$I$13+(('Final Temp'!$I$17-'Final Temp'!$I$13)*(1-EXP(-N706/'Final Temp'!$I$9))),M706)</f>
        <v>138.57390088462296</v>
      </c>
      <c r="P706" s="66">
        <f>IF(N706=0,O706,'Final Temp'!$I$13)</f>
        <v>75</v>
      </c>
      <c r="Q706" s="66">
        <f t="shared" si="44"/>
        <v>138.57390088462296</v>
      </c>
      <c r="R706" s="66">
        <f>'Final Temp'!$D$13+(('Final Temp'!$I$17-'Final Temp'!$D$13)*(1-EXP(-L706/'Final Temp'!$I$9)))</f>
        <v>139.25223247692634</v>
      </c>
      <c r="S706" s="66">
        <f>IF('Final Temp'!$D$17&gt;='Final Temp'!$I$13,Calcs!R706,"")</f>
        <v>139.25223247692634</v>
      </c>
    </row>
    <row r="707" spans="2:19" x14ac:dyDescent="0.25">
      <c r="B707" s="65">
        <f t="shared" si="45"/>
        <v>1270.7999999999831</v>
      </c>
      <c r="C707" s="66">
        <f>'Final Temp'!$D$13+(('Final Temp'!$D$17-'Final Temp'!$D$13)*(1-EXP(-B707/'Final Temp'!$D$9)))</f>
        <v>137.06950841329581</v>
      </c>
      <c r="D707" s="65">
        <f>IF(C707&gt;'Final Temp'!$I$13,D706+A$2,0)</f>
        <v>1115.999999999987</v>
      </c>
      <c r="E707" s="66">
        <f>IF(D707&gt;0,'Final Temp'!$I$13+(('Final Temp'!I$17-'Final Temp'!$I$13)*(1-EXP(-D707/'Final Temp'!I$9))),C707)</f>
        <v>139.97200173486257</v>
      </c>
      <c r="F707" s="66">
        <f>IF(D707=0,E707,'Final Temp'!$I$13)</f>
        <v>75</v>
      </c>
      <c r="G707" s="66">
        <f t="shared" si="46"/>
        <v>139.97200173486257</v>
      </c>
      <c r="H707" s="66">
        <f>'Final Temp'!D$13+(('Final Temp'!I$17-'Final Temp'!D$13)*(1-EXP(-B707/'Final Temp'!I$9)))</f>
        <v>139.98529885377889</v>
      </c>
      <c r="I707" s="66">
        <f>IF('Final Temp'!$D$17&gt;='Final Temp'!$I$13,Calcs!H707,"")</f>
        <v>139.98529885377889</v>
      </c>
      <c r="L707" s="65">
        <f t="shared" ref="L707:L770" si="47">L706+K$2</f>
        <v>706</v>
      </c>
      <c r="M707" s="66">
        <f>'Final Temp'!$D$13+(('Final Temp'!$D$17-'Final Temp'!$D$13)*(1-EXP(-L707/'Final Temp'!$D$9)))</f>
        <v>125.92980015180859</v>
      </c>
      <c r="N707" s="65">
        <f>IF(M707&gt;'Final Temp'!$I$13,N706+K$2,0)</f>
        <v>551</v>
      </c>
      <c r="O707" s="66">
        <f>IF(N707&gt;0,'Final Temp'!$I$13+(('Final Temp'!$I$17-'Final Temp'!$I$13)*(1-EXP(-N707/'Final Temp'!$I$9))),M707)</f>
        <v>138.58377004312857</v>
      </c>
      <c r="P707" s="66">
        <f>IF(N707=0,O707,'Final Temp'!$I$13)</f>
        <v>75</v>
      </c>
      <c r="Q707" s="66">
        <f t="shared" ref="Q707:Q770" si="48">IF(O707&gt;P707,O707,P707)</f>
        <v>138.58377004312857</v>
      </c>
      <c r="R707" s="66">
        <f>'Final Temp'!$D$13+(('Final Temp'!$I$17-'Final Temp'!$D$13)*(1-EXP(-L707/'Final Temp'!$I$9)))</f>
        <v>139.25740731795315</v>
      </c>
      <c r="S707" s="66">
        <f>IF('Final Temp'!$D$17&gt;='Final Temp'!$I$13,Calcs!R707,"")</f>
        <v>139.25740731795315</v>
      </c>
    </row>
    <row r="708" spans="2:19" x14ac:dyDescent="0.25">
      <c r="B708" s="65">
        <f t="shared" si="45"/>
        <v>1272.5999999999831</v>
      </c>
      <c r="C708" s="66">
        <f>'Final Temp'!$D$13+(('Final Temp'!$D$17-'Final Temp'!$D$13)*(1-EXP(-B708/'Final Temp'!$D$9)))</f>
        <v>137.08412430106014</v>
      </c>
      <c r="D708" s="65">
        <f>IF(C708&gt;'Final Temp'!$I$13,D707+A$2,0)</f>
        <v>1117.799999999987</v>
      </c>
      <c r="E708" s="66">
        <f>IF(D708&gt;0,'Final Temp'!$I$13+(('Final Temp'!I$17-'Final Temp'!$I$13)*(1-EXP(-D708/'Final Temp'!I$9))),C708)</f>
        <v>139.97234953489794</v>
      </c>
      <c r="F708" s="66">
        <f>IF(D708=0,E708,'Final Temp'!$I$13)</f>
        <v>75</v>
      </c>
      <c r="G708" s="66">
        <f t="shared" si="46"/>
        <v>139.97234953489794</v>
      </c>
      <c r="H708" s="66">
        <f>'Final Temp'!D$13+(('Final Temp'!I$17-'Final Temp'!D$13)*(1-EXP(-B708/'Final Temp'!I$9)))</f>
        <v>139.98548147435019</v>
      </c>
      <c r="I708" s="66">
        <f>IF('Final Temp'!$D$17&gt;='Final Temp'!$I$13,Calcs!H708,"")</f>
        <v>139.98548147435019</v>
      </c>
      <c r="L708" s="65">
        <f t="shared" si="47"/>
        <v>707</v>
      </c>
      <c r="M708" s="66">
        <f>'Final Temp'!$D$13+(('Final Temp'!$D$17-'Final Temp'!$D$13)*(1-EXP(-L708/'Final Temp'!$D$9)))</f>
        <v>125.96882980732468</v>
      </c>
      <c r="N708" s="65">
        <f>IF(M708&gt;'Final Temp'!$I$13,N707+K$2,0)</f>
        <v>552</v>
      </c>
      <c r="O708" s="66">
        <f>IF(N708&gt;0,'Final Temp'!$I$13+(('Final Temp'!$I$17-'Final Temp'!$I$13)*(1-EXP(-N708/'Final Temp'!$I$9))),M708)</f>
        <v>138.59357090323294</v>
      </c>
      <c r="P708" s="66">
        <f>IF(N708=0,O708,'Final Temp'!$I$13)</f>
        <v>75</v>
      </c>
      <c r="Q708" s="66">
        <f t="shared" si="48"/>
        <v>138.59357090323294</v>
      </c>
      <c r="R708" s="66">
        <f>'Final Temp'!$D$13+(('Final Temp'!$I$17-'Final Temp'!$D$13)*(1-EXP(-L708/'Final Temp'!$I$9)))</f>
        <v>139.26254634707479</v>
      </c>
      <c r="S708" s="66">
        <f>IF('Final Temp'!$D$17&gt;='Final Temp'!$I$13,Calcs!R708,"")</f>
        <v>139.26254634707479</v>
      </c>
    </row>
    <row r="709" spans="2:19" x14ac:dyDescent="0.25">
      <c r="B709" s="65">
        <f t="shared" si="45"/>
        <v>1274.399999999983</v>
      </c>
      <c r="C709" s="66">
        <f>'Final Temp'!$D$13+(('Final Temp'!$D$17-'Final Temp'!$D$13)*(1-EXP(-B709/'Final Temp'!$D$9)))</f>
        <v>137.09866729178015</v>
      </c>
      <c r="D709" s="65">
        <f>IF(C709&gt;'Final Temp'!$I$13,D708+A$2,0)</f>
        <v>1119.5999999999869</v>
      </c>
      <c r="E709" s="66">
        <f>IF(D709&gt;0,'Final Temp'!$I$13+(('Final Temp'!I$17-'Final Temp'!$I$13)*(1-EXP(-D709/'Final Temp'!I$9))),C709)</f>
        <v>139.97269301449188</v>
      </c>
      <c r="F709" s="66">
        <f>IF(D709=0,E709,'Final Temp'!$I$13)</f>
        <v>75</v>
      </c>
      <c r="G709" s="66">
        <f t="shared" si="46"/>
        <v>139.97269301449188</v>
      </c>
      <c r="H709" s="66">
        <f>'Final Temp'!D$13+(('Final Temp'!I$17-'Final Temp'!D$13)*(1-EXP(-B709/'Final Temp'!I$9)))</f>
        <v>139.98566182637239</v>
      </c>
      <c r="I709" s="66">
        <f>IF('Final Temp'!$D$17&gt;='Final Temp'!$I$13,Calcs!H709,"")</f>
        <v>139.98566182637239</v>
      </c>
      <c r="L709" s="65">
        <f t="shared" si="47"/>
        <v>708</v>
      </c>
      <c r="M709" s="66">
        <f>'Final Temp'!$D$13+(('Final Temp'!$D$17-'Final Temp'!$D$13)*(1-EXP(-L709/'Final Temp'!$D$9)))</f>
        <v>126.00775119756906</v>
      </c>
      <c r="N709" s="65">
        <f>IF(M709&gt;'Final Temp'!$I$13,N708+K$2,0)</f>
        <v>553</v>
      </c>
      <c r="O709" s="66">
        <f>IF(N709&gt;0,'Final Temp'!$I$13+(('Final Temp'!$I$17-'Final Temp'!$I$13)*(1-EXP(-N709/'Final Temp'!$I$9))),M709)</f>
        <v>138.60330393758747</v>
      </c>
      <c r="P709" s="66">
        <f>IF(N709=0,O709,'Final Temp'!$I$13)</f>
        <v>75</v>
      </c>
      <c r="Q709" s="66">
        <f t="shared" si="48"/>
        <v>138.60330393758747</v>
      </c>
      <c r="R709" s="66">
        <f>'Final Temp'!$D$13+(('Final Temp'!$I$17-'Final Temp'!$D$13)*(1-EXP(-L709/'Final Temp'!$I$9)))</f>
        <v>139.26764981212347</v>
      </c>
      <c r="S709" s="66">
        <f>IF('Final Temp'!$D$17&gt;='Final Temp'!$I$13,Calcs!R709,"")</f>
        <v>139.26764981212347</v>
      </c>
    </row>
    <row r="710" spans="2:19" x14ac:dyDescent="0.25">
      <c r="B710" s="65">
        <f t="shared" si="45"/>
        <v>1276.199999999983</v>
      </c>
      <c r="C710" s="66">
        <f>'Final Temp'!$D$13+(('Final Temp'!$D$17-'Final Temp'!$D$13)*(1-EXP(-B710/'Final Temp'!$D$9)))</f>
        <v>137.11313774903135</v>
      </c>
      <c r="D710" s="65">
        <f>IF(C710&gt;'Final Temp'!$I$13,D709+A$2,0)</f>
        <v>1121.3999999999869</v>
      </c>
      <c r="E710" s="66">
        <f>IF(D710&gt;0,'Final Temp'!$I$13+(('Final Temp'!I$17-'Final Temp'!$I$13)*(1-EXP(-D710/'Final Temp'!I$9))),C710)</f>
        <v>139.97303222731375</v>
      </c>
      <c r="F710" s="66">
        <f>IF(D710=0,E710,'Final Temp'!$I$13)</f>
        <v>75</v>
      </c>
      <c r="G710" s="66">
        <f t="shared" si="46"/>
        <v>139.97303222731375</v>
      </c>
      <c r="H710" s="66">
        <f>'Final Temp'!D$13+(('Final Temp'!I$17-'Final Temp'!D$13)*(1-EXP(-B710/'Final Temp'!I$9)))</f>
        <v>139.98583993802572</v>
      </c>
      <c r="I710" s="66">
        <f>IF('Final Temp'!$D$17&gt;='Final Temp'!$I$13,Calcs!H710,"")</f>
        <v>139.98583993802572</v>
      </c>
      <c r="L710" s="65">
        <f t="shared" si="47"/>
        <v>709</v>
      </c>
      <c r="M710" s="66">
        <f>'Final Temp'!$D$13+(('Final Temp'!$D$17-'Final Temp'!$D$13)*(1-EXP(-L710/'Final Temp'!$D$9)))</f>
        <v>126.04656462286128</v>
      </c>
      <c r="N710" s="65">
        <f>IF(M710&gt;'Final Temp'!$I$13,N709+K$2,0)</f>
        <v>554</v>
      </c>
      <c r="O710" s="66">
        <f>IF(N710&gt;0,'Final Temp'!$I$13+(('Final Temp'!$I$17-'Final Temp'!$I$13)*(1-EXP(-N710/'Final Temp'!$I$9))),M710)</f>
        <v>138.61296961557261</v>
      </c>
      <c r="P710" s="66">
        <f>IF(N710=0,O710,'Final Temp'!$I$13)</f>
        <v>75</v>
      </c>
      <c r="Q710" s="66">
        <f t="shared" si="48"/>
        <v>138.61296961557261</v>
      </c>
      <c r="R710" s="66">
        <f>'Final Temp'!$D$13+(('Final Temp'!$I$17-'Final Temp'!$D$13)*(1-EXP(-L710/'Final Temp'!$I$9)))</f>
        <v>139.27271795921635</v>
      </c>
      <c r="S710" s="66">
        <f>IF('Final Temp'!$D$17&gt;='Final Temp'!$I$13,Calcs!R710,"")</f>
        <v>139.27271795921635</v>
      </c>
    </row>
    <row r="711" spans="2:19" x14ac:dyDescent="0.25">
      <c r="B711" s="65">
        <f t="shared" si="45"/>
        <v>1277.9999999999829</v>
      </c>
      <c r="C711" s="66">
        <f>'Final Temp'!$D$13+(('Final Temp'!$D$17-'Final Temp'!$D$13)*(1-EXP(-B711/'Final Temp'!$D$9)))</f>
        <v>137.12753603457594</v>
      </c>
      <c r="D711" s="65">
        <f>IF(C711&gt;'Final Temp'!$I$13,D710+A$2,0)</f>
        <v>1123.1999999999869</v>
      </c>
      <c r="E711" s="66">
        <f>IF(D711&gt;0,'Final Temp'!$I$13+(('Final Temp'!I$17-'Final Temp'!$I$13)*(1-EXP(-D711/'Final Temp'!I$9))),C711)</f>
        <v>139.97336722636632</v>
      </c>
      <c r="F711" s="66">
        <f>IF(D711=0,E711,'Final Temp'!$I$13)</f>
        <v>75</v>
      </c>
      <c r="G711" s="66">
        <f t="shared" si="46"/>
        <v>139.97336722636632</v>
      </c>
      <c r="H711" s="66">
        <f>'Final Temp'!D$13+(('Final Temp'!I$17-'Final Temp'!D$13)*(1-EXP(-B711/'Final Temp'!I$9)))</f>
        <v>139.9860158371406</v>
      </c>
      <c r="I711" s="66">
        <f>IF('Final Temp'!$D$17&gt;='Final Temp'!$I$13,Calcs!H711,"")</f>
        <v>139.9860158371406</v>
      </c>
      <c r="L711" s="65">
        <f t="shared" si="47"/>
        <v>710</v>
      </c>
      <c r="M711" s="66">
        <f>'Final Temp'!$D$13+(('Final Temp'!$D$17-'Final Temp'!$D$13)*(1-EXP(-L711/'Final Temp'!$D$9)))</f>
        <v>126.08527038268782</v>
      </c>
      <c r="N711" s="65">
        <f>IF(M711&gt;'Final Temp'!$I$13,N710+K$2,0)</f>
        <v>555</v>
      </c>
      <c r="O711" s="66">
        <f>IF(N711&gt;0,'Final Temp'!$I$13+(('Final Temp'!$I$17-'Final Temp'!$I$13)*(1-EXP(-N711/'Final Temp'!$I$9))),M711)</f>
        <v>138.62256840332057</v>
      </c>
      <c r="P711" s="66">
        <f>IF(N711=0,O711,'Final Temp'!$I$13)</f>
        <v>75</v>
      </c>
      <c r="Q711" s="66">
        <f t="shared" si="48"/>
        <v>138.62256840332057</v>
      </c>
      <c r="R711" s="66">
        <f>'Final Temp'!$D$13+(('Final Temp'!$I$17-'Final Temp'!$D$13)*(1-EXP(-L711/'Final Temp'!$I$9)))</f>
        <v>139.27775103276741</v>
      </c>
      <c r="S711" s="66">
        <f>IF('Final Temp'!$D$17&gt;='Final Temp'!$I$13,Calcs!R711,"")</f>
        <v>139.27775103276741</v>
      </c>
    </row>
    <row r="712" spans="2:19" x14ac:dyDescent="0.25">
      <c r="B712" s="65">
        <f t="shared" si="45"/>
        <v>1279.7999999999829</v>
      </c>
      <c r="C712" s="66">
        <f>'Final Temp'!$D$13+(('Final Temp'!$D$17-'Final Temp'!$D$13)*(1-EXP(-B712/'Final Temp'!$D$9)))</f>
        <v>137.14186250837173</v>
      </c>
      <c r="D712" s="65">
        <f>IF(C712&gt;'Final Temp'!$I$13,D711+A$2,0)</f>
        <v>1124.9999999999868</v>
      </c>
      <c r="E712" s="66">
        <f>IF(D712&gt;0,'Final Temp'!$I$13+(('Final Temp'!I$17-'Final Temp'!$I$13)*(1-EXP(-D712/'Final Temp'!I$9))),C712)</f>
        <v>139.97369806399379</v>
      </c>
      <c r="F712" s="66">
        <f>IF(D712=0,E712,'Final Temp'!$I$13)</f>
        <v>75</v>
      </c>
      <c r="G712" s="66">
        <f t="shared" si="46"/>
        <v>139.97369806399379</v>
      </c>
      <c r="H712" s="66">
        <f>'Final Temp'!D$13+(('Final Temp'!I$17-'Final Temp'!D$13)*(1-EXP(-B712/'Final Temp'!I$9)))</f>
        <v>139.98618955120156</v>
      </c>
      <c r="I712" s="66">
        <f>IF('Final Temp'!$D$17&gt;='Final Temp'!$I$13,Calcs!H712,"")</f>
        <v>139.98618955120156</v>
      </c>
      <c r="L712" s="65">
        <f t="shared" si="47"/>
        <v>711</v>
      </c>
      <c r="M712" s="66">
        <f>'Final Temp'!$D$13+(('Final Temp'!$D$17-'Final Temp'!$D$13)*(1-EXP(-L712/'Final Temp'!$D$9)))</f>
        <v>126.12386877570448</v>
      </c>
      <c r="N712" s="65">
        <f>IF(M712&gt;'Final Temp'!$I$13,N711+K$2,0)</f>
        <v>556</v>
      </c>
      <c r="O712" s="66">
        <f>IF(N712&gt;0,'Final Temp'!$I$13+(('Final Temp'!$I$17-'Final Temp'!$I$13)*(1-EXP(-N712/'Final Temp'!$I$9))),M712)</f>
        <v>138.63210076373767</v>
      </c>
      <c r="P712" s="66">
        <f>IF(N712=0,O712,'Final Temp'!$I$13)</f>
        <v>75</v>
      </c>
      <c r="Q712" s="66">
        <f t="shared" si="48"/>
        <v>138.63210076373767</v>
      </c>
      <c r="R712" s="66">
        <f>'Final Temp'!$D$13+(('Final Temp'!$I$17-'Final Temp'!$D$13)*(1-EXP(-L712/'Final Temp'!$I$9)))</f>
        <v>139.28274927549913</v>
      </c>
      <c r="S712" s="66">
        <f>IF('Final Temp'!$D$17&gt;='Final Temp'!$I$13,Calcs!R712,"")</f>
        <v>139.28274927549913</v>
      </c>
    </row>
    <row r="713" spans="2:19" x14ac:dyDescent="0.25">
      <c r="B713" s="65">
        <f t="shared" si="45"/>
        <v>1281.5999999999829</v>
      </c>
      <c r="C713" s="66">
        <f>'Final Temp'!$D$13+(('Final Temp'!$D$17-'Final Temp'!$D$13)*(1-EXP(-B713/'Final Temp'!$D$9)))</f>
        <v>137.1561175285814</v>
      </c>
      <c r="D713" s="65">
        <f>IF(C713&gt;'Final Temp'!$I$13,D712+A$2,0)</f>
        <v>1126.7999999999868</v>
      </c>
      <c r="E713" s="66">
        <f>IF(D713&gt;0,'Final Temp'!$I$13+(('Final Temp'!I$17-'Final Temp'!$I$13)*(1-EXP(-D713/'Final Temp'!I$9))),C713)</f>
        <v>139.97402479189026</v>
      </c>
      <c r="F713" s="66">
        <f>IF(D713=0,E713,'Final Temp'!$I$13)</f>
        <v>75</v>
      </c>
      <c r="G713" s="66">
        <f t="shared" si="46"/>
        <v>139.97402479189026</v>
      </c>
      <c r="H713" s="66">
        <f>'Final Temp'!D$13+(('Final Temp'!I$17-'Final Temp'!D$13)*(1-EXP(-B713/'Final Temp'!I$9)))</f>
        <v>139.9863611073518</v>
      </c>
      <c r="I713" s="66">
        <f>IF('Final Temp'!$D$17&gt;='Final Temp'!$I$13,Calcs!H713,"")</f>
        <v>139.9863611073518</v>
      </c>
      <c r="L713" s="65">
        <f t="shared" si="47"/>
        <v>712</v>
      </c>
      <c r="M713" s="66">
        <f>'Final Temp'!$D$13+(('Final Temp'!$D$17-'Final Temp'!$D$13)*(1-EXP(-L713/'Final Temp'!$D$9)))</f>
        <v>126.16236009973849</v>
      </c>
      <c r="N713" s="65">
        <f>IF(M713&gt;'Final Temp'!$I$13,N712+K$2,0)</f>
        <v>557</v>
      </c>
      <c r="O713" s="66">
        <f>IF(N713&gt;0,'Final Temp'!$I$13+(('Final Temp'!$I$17-'Final Temp'!$I$13)*(1-EXP(-N713/'Final Temp'!$I$9))),M713)</f>
        <v>138.6415671565268</v>
      </c>
      <c r="P713" s="66">
        <f>IF(N713=0,O713,'Final Temp'!$I$13)</f>
        <v>75</v>
      </c>
      <c r="Q713" s="66">
        <f t="shared" si="48"/>
        <v>138.6415671565268</v>
      </c>
      <c r="R713" s="66">
        <f>'Final Temp'!$D$13+(('Final Temp'!$I$17-'Final Temp'!$D$13)*(1-EXP(-L713/'Final Temp'!$I$9)))</f>
        <v>139.28771292845425</v>
      </c>
      <c r="S713" s="66">
        <f>IF('Final Temp'!$D$17&gt;='Final Temp'!$I$13,Calcs!R713,"")</f>
        <v>139.28771292845425</v>
      </c>
    </row>
    <row r="714" spans="2:19" x14ac:dyDescent="0.25">
      <c r="B714" s="65">
        <f t="shared" ref="B714:B777" si="49">B713+A$2</f>
        <v>1283.3999999999828</v>
      </c>
      <c r="C714" s="66">
        <f>'Final Temp'!$D$13+(('Final Temp'!$D$17-'Final Temp'!$D$13)*(1-EXP(-B714/'Final Temp'!$D$9)))</f>
        <v>137.17030145158117</v>
      </c>
      <c r="D714" s="65">
        <f>IF(C714&gt;'Final Temp'!$I$13,D713+A$2,0)</f>
        <v>1128.5999999999867</v>
      </c>
      <c r="E714" s="66">
        <f>IF(D714&gt;0,'Final Temp'!$I$13+(('Final Temp'!I$17-'Final Temp'!$I$13)*(1-EXP(-D714/'Final Temp'!I$9))),C714)</f>
        <v>139.97434746110761</v>
      </c>
      <c r="F714" s="66">
        <f>IF(D714=0,E714,'Final Temp'!$I$13)</f>
        <v>75</v>
      </c>
      <c r="G714" s="66">
        <f t="shared" ref="G714:G777" si="50">IF(E714&gt;F714,E714,F714)</f>
        <v>139.97434746110761</v>
      </c>
      <c r="H714" s="66">
        <f>'Final Temp'!D$13+(('Final Temp'!I$17-'Final Temp'!D$13)*(1-EXP(-B714/'Final Temp'!I$9)))</f>
        <v>139.9865305323973</v>
      </c>
      <c r="I714" s="66">
        <f>IF('Final Temp'!$D$17&gt;='Final Temp'!$I$13,Calcs!H714,"")</f>
        <v>139.9865305323973</v>
      </c>
      <c r="L714" s="65">
        <f t="shared" si="47"/>
        <v>713</v>
      </c>
      <c r="M714" s="66">
        <f>'Final Temp'!$D$13+(('Final Temp'!$D$17-'Final Temp'!$D$13)*(1-EXP(-L714/'Final Temp'!$D$9)))</f>
        <v>126.20074465179107</v>
      </c>
      <c r="N714" s="65">
        <f>IF(M714&gt;'Final Temp'!$I$13,N713+K$2,0)</f>
        <v>558</v>
      </c>
      <c r="O714" s="66">
        <f>IF(N714&gt;0,'Final Temp'!$I$13+(('Final Temp'!$I$17-'Final Temp'!$I$13)*(1-EXP(-N714/'Final Temp'!$I$9))),M714)</f>
        <v>138.65096803820953</v>
      </c>
      <c r="P714" s="66">
        <f>IF(N714=0,O714,'Final Temp'!$I$13)</f>
        <v>75</v>
      </c>
      <c r="Q714" s="66">
        <f t="shared" si="48"/>
        <v>138.65096803820953</v>
      </c>
      <c r="R714" s="66">
        <f>'Final Temp'!$D$13+(('Final Temp'!$I$17-'Final Temp'!$D$13)*(1-EXP(-L714/'Final Temp'!$I$9)))</f>
        <v>139.29264223100751</v>
      </c>
      <c r="S714" s="66">
        <f>IF('Final Temp'!$D$17&gt;='Final Temp'!$I$13,Calcs!R714,"")</f>
        <v>139.29264223100751</v>
      </c>
    </row>
    <row r="715" spans="2:19" x14ac:dyDescent="0.25">
      <c r="B715" s="65">
        <f t="shared" si="49"/>
        <v>1285.1999999999828</v>
      </c>
      <c r="C715" s="66">
        <f>'Final Temp'!$D$13+(('Final Temp'!$D$17-'Final Temp'!$D$13)*(1-EXP(-B715/'Final Temp'!$D$9)))</f>
        <v>137.18441463196984</v>
      </c>
      <c r="D715" s="65">
        <f>IF(C715&gt;'Final Temp'!$I$13,D714+A$2,0)</f>
        <v>1130.3999999999867</v>
      </c>
      <c r="E715" s="66">
        <f>IF(D715&gt;0,'Final Temp'!$I$13+(('Final Temp'!I$17-'Final Temp'!$I$13)*(1-EXP(-D715/'Final Temp'!I$9))),C715)</f>
        <v>139.97466612206358</v>
      </c>
      <c r="F715" s="66">
        <f>IF(D715=0,E715,'Final Temp'!$I$13)</f>
        <v>75</v>
      </c>
      <c r="G715" s="66">
        <f t="shared" si="50"/>
        <v>139.97466612206358</v>
      </c>
      <c r="H715" s="66">
        <f>'Final Temp'!D$13+(('Final Temp'!I$17-'Final Temp'!D$13)*(1-EXP(-B715/'Final Temp'!I$9)))</f>
        <v>139.98669785281112</v>
      </c>
      <c r="I715" s="66">
        <f>IF('Final Temp'!$D$17&gt;='Final Temp'!$I$13,Calcs!H715,"")</f>
        <v>139.98669785281112</v>
      </c>
      <c r="L715" s="65">
        <f t="shared" si="47"/>
        <v>714</v>
      </c>
      <c r="M715" s="66">
        <f>'Final Temp'!$D$13+(('Final Temp'!$D$17-'Final Temp'!$D$13)*(1-EXP(-L715/'Final Temp'!$D$9)))</f>
        <v>126.23902272803946</v>
      </c>
      <c r="N715" s="65">
        <f>IF(M715&gt;'Final Temp'!$I$13,N714+K$2,0)</f>
        <v>559</v>
      </c>
      <c r="O715" s="66">
        <f>IF(N715&gt;0,'Final Temp'!$I$13+(('Final Temp'!$I$17-'Final Temp'!$I$13)*(1-EXP(-N715/'Final Temp'!$I$9))),M715)</f>
        <v>138.66030386214806</v>
      </c>
      <c r="P715" s="66">
        <f>IF(N715=0,O715,'Final Temp'!$I$13)</f>
        <v>75</v>
      </c>
      <c r="Q715" s="66">
        <f t="shared" si="48"/>
        <v>138.66030386214806</v>
      </c>
      <c r="R715" s="66">
        <f>'Final Temp'!$D$13+(('Final Temp'!$I$17-'Final Temp'!$D$13)*(1-EXP(-L715/'Final Temp'!$I$9)))</f>
        <v>139.29753742087692</v>
      </c>
      <c r="S715" s="66">
        <f>IF('Final Temp'!$D$17&gt;='Final Temp'!$I$13,Calcs!R715,"")</f>
        <v>139.29753742087692</v>
      </c>
    </row>
    <row r="716" spans="2:19" x14ac:dyDescent="0.25">
      <c r="B716" s="65">
        <f t="shared" si="49"/>
        <v>1286.9999999999827</v>
      </c>
      <c r="C716" s="66">
        <f>'Final Temp'!$D$13+(('Final Temp'!$D$17-'Final Temp'!$D$13)*(1-EXP(-B716/'Final Temp'!$D$9)))</f>
        <v>137.19845742257769</v>
      </c>
      <c r="D716" s="65">
        <f>IF(C716&gt;'Final Temp'!$I$13,D715+A$2,0)</f>
        <v>1132.1999999999866</v>
      </c>
      <c r="E716" s="66">
        <f>IF(D716&gt;0,'Final Temp'!$I$13+(('Final Temp'!I$17-'Final Temp'!$I$13)*(1-EXP(-D716/'Final Temp'!I$9))),C716)</f>
        <v>139.97498082454956</v>
      </c>
      <c r="F716" s="66">
        <f>IF(D716=0,E716,'Final Temp'!$I$13)</f>
        <v>75</v>
      </c>
      <c r="G716" s="66">
        <f t="shared" si="50"/>
        <v>139.97498082454956</v>
      </c>
      <c r="H716" s="66">
        <f>'Final Temp'!D$13+(('Final Temp'!I$17-'Final Temp'!D$13)*(1-EXP(-B716/'Final Temp'!I$9)))</f>
        <v>139.98686309473737</v>
      </c>
      <c r="I716" s="66">
        <f>IF('Final Temp'!$D$17&gt;='Final Temp'!$I$13,Calcs!H716,"")</f>
        <v>139.98686309473737</v>
      </c>
      <c r="L716" s="65">
        <f t="shared" si="47"/>
        <v>715</v>
      </c>
      <c r="M716" s="66">
        <f>'Final Temp'!$D$13+(('Final Temp'!$D$17-'Final Temp'!$D$13)*(1-EXP(-L716/'Final Temp'!$D$9)))</f>
        <v>126.27719462383939</v>
      </c>
      <c r="N716" s="65">
        <f>IF(M716&gt;'Final Temp'!$I$13,N715+K$2,0)</f>
        <v>560</v>
      </c>
      <c r="O716" s="66">
        <f>IF(N716&gt;0,'Final Temp'!$I$13+(('Final Temp'!$I$17-'Final Temp'!$I$13)*(1-EXP(-N716/'Final Temp'!$I$9))),M716)</f>
        <v>138.66957507856722</v>
      </c>
      <c r="P716" s="66">
        <f>IF(N716=0,O716,'Final Temp'!$I$13)</f>
        <v>75</v>
      </c>
      <c r="Q716" s="66">
        <f t="shared" si="48"/>
        <v>138.66957507856722</v>
      </c>
      <c r="R716" s="66">
        <f>'Final Temp'!$D$13+(('Final Temp'!$I$17-'Final Temp'!$D$13)*(1-EXP(-L716/'Final Temp'!$I$9)))</f>
        <v>139.30239873413552</v>
      </c>
      <c r="S716" s="66">
        <f>IF('Final Temp'!$D$17&gt;='Final Temp'!$I$13,Calcs!R716,"")</f>
        <v>139.30239873413552</v>
      </c>
    </row>
    <row r="717" spans="2:19" x14ac:dyDescent="0.25">
      <c r="B717" s="65">
        <f t="shared" si="49"/>
        <v>1288.7999999999827</v>
      </c>
      <c r="C717" s="66">
        <f>'Final Temp'!$D$13+(('Final Temp'!$D$17-'Final Temp'!$D$13)*(1-EXP(-B717/'Final Temp'!$D$9)))</f>
        <v>137.21243017447517</v>
      </c>
      <c r="D717" s="65">
        <f>IF(C717&gt;'Final Temp'!$I$13,D716+A$2,0)</f>
        <v>1133.9999999999866</v>
      </c>
      <c r="E717" s="66">
        <f>IF(D717&gt;0,'Final Temp'!$I$13+(('Final Temp'!I$17-'Final Temp'!$I$13)*(1-EXP(-D717/'Final Temp'!I$9))),C717)</f>
        <v>139.97529161773849</v>
      </c>
      <c r="F717" s="66">
        <f>IF(D717=0,E717,'Final Temp'!$I$13)</f>
        <v>75</v>
      </c>
      <c r="G717" s="66">
        <f t="shared" si="50"/>
        <v>139.97529161773849</v>
      </c>
      <c r="H717" s="66">
        <f>'Final Temp'!D$13+(('Final Temp'!I$17-'Final Temp'!D$13)*(1-EXP(-B717/'Final Temp'!I$9)))</f>
        <v>139.98702628399542</v>
      </c>
      <c r="I717" s="66">
        <f>IF('Final Temp'!$D$17&gt;='Final Temp'!$I$13,Calcs!H717,"")</f>
        <v>139.98702628399542</v>
      </c>
      <c r="L717" s="65">
        <f t="shared" si="47"/>
        <v>716</v>
      </c>
      <c r="M717" s="66">
        <f>'Final Temp'!$D$13+(('Final Temp'!$D$17-'Final Temp'!$D$13)*(1-EXP(-L717/'Final Temp'!$D$9)))</f>
        <v>126.31526063372728</v>
      </c>
      <c r="N717" s="65">
        <f>IF(M717&gt;'Final Temp'!$I$13,N716+K$2,0)</f>
        <v>561</v>
      </c>
      <c r="O717" s="66">
        <f>IF(N717&gt;0,'Final Temp'!$I$13+(('Final Temp'!$I$17-'Final Temp'!$I$13)*(1-EXP(-N717/'Final Temp'!$I$9))),M717)</f>
        <v>138.67878213457607</v>
      </c>
      <c r="P717" s="66">
        <f>IF(N717=0,O717,'Final Temp'!$I$13)</f>
        <v>75</v>
      </c>
      <c r="Q717" s="66">
        <f t="shared" si="48"/>
        <v>138.67878213457607</v>
      </c>
      <c r="R717" s="66">
        <f>'Final Temp'!$D$13+(('Final Temp'!$I$17-'Final Temp'!$D$13)*(1-EXP(-L717/'Final Temp'!$I$9)))</f>
        <v>139.30722640522254</v>
      </c>
      <c r="S717" s="66">
        <f>IF('Final Temp'!$D$17&gt;='Final Temp'!$I$13,Calcs!R717,"")</f>
        <v>139.30722640522254</v>
      </c>
    </row>
    <row r="718" spans="2:19" x14ac:dyDescent="0.25">
      <c r="B718" s="65">
        <f t="shared" si="49"/>
        <v>1290.5999999999826</v>
      </c>
      <c r="C718" s="66">
        <f>'Final Temp'!$D$13+(('Final Temp'!$D$17-'Final Temp'!$D$13)*(1-EXP(-B718/'Final Temp'!$D$9)))</f>
        <v>137.22633323698182</v>
      </c>
      <c r="D718" s="65">
        <f>IF(C718&gt;'Final Temp'!$I$13,D717+A$2,0)</f>
        <v>1135.7999999999865</v>
      </c>
      <c r="E718" s="66">
        <f>IF(D718&gt;0,'Final Temp'!$I$13+(('Final Temp'!I$17-'Final Temp'!$I$13)*(1-EXP(-D718/'Final Temp'!I$9))),C718)</f>
        <v>139.97559855019239</v>
      </c>
      <c r="F718" s="66">
        <f>IF(D718=0,E718,'Final Temp'!$I$13)</f>
        <v>75</v>
      </c>
      <c r="G718" s="66">
        <f t="shared" si="50"/>
        <v>139.97559855019239</v>
      </c>
      <c r="H718" s="66">
        <f>'Final Temp'!D$13+(('Final Temp'!I$17-'Final Temp'!D$13)*(1-EXP(-B718/'Final Temp'!I$9)))</f>
        <v>139.98718744608396</v>
      </c>
      <c r="I718" s="66">
        <f>IF('Final Temp'!$D$17&gt;='Final Temp'!$I$13,Calcs!H718,"")</f>
        <v>139.98718744608396</v>
      </c>
      <c r="L718" s="65">
        <f t="shared" si="47"/>
        <v>717</v>
      </c>
      <c r="M718" s="66">
        <f>'Final Temp'!$D$13+(('Final Temp'!$D$17-'Final Temp'!$D$13)*(1-EXP(-L718/'Final Temp'!$D$9)))</f>
        <v>126.35322105142254</v>
      </c>
      <c r="N718" s="65">
        <f>IF(M718&gt;'Final Temp'!$I$13,N717+K$2,0)</f>
        <v>562</v>
      </c>
      <c r="O718" s="66">
        <f>IF(N718&gt;0,'Final Temp'!$I$13+(('Final Temp'!$I$17-'Final Temp'!$I$13)*(1-EXP(-N718/'Final Temp'!$I$9))),M718)</f>
        <v>138.68792547418951</v>
      </c>
      <c r="P718" s="66">
        <f>IF(N718=0,O718,'Final Temp'!$I$13)</f>
        <v>75</v>
      </c>
      <c r="Q718" s="66">
        <f t="shared" si="48"/>
        <v>138.68792547418951</v>
      </c>
      <c r="R718" s="66">
        <f>'Final Temp'!$D$13+(('Final Temp'!$I$17-'Final Temp'!$D$13)*(1-EXP(-L718/'Final Temp'!$I$9)))</f>
        <v>139.31202066695488</v>
      </c>
      <c r="S718" s="66">
        <f>IF('Final Temp'!$D$17&gt;='Final Temp'!$I$13,Calcs!R718,"")</f>
        <v>139.31202066695488</v>
      </c>
    </row>
    <row r="719" spans="2:19" x14ac:dyDescent="0.25">
      <c r="B719" s="65">
        <f t="shared" si="49"/>
        <v>1292.3999999999826</v>
      </c>
      <c r="C719" s="66">
        <f>'Final Temp'!$D$13+(('Final Temp'!$D$17-'Final Temp'!$D$13)*(1-EXP(-B719/'Final Temp'!$D$9)))</f>
        <v>137.24016695767494</v>
      </c>
      <c r="D719" s="65">
        <f>IF(C719&gt;'Final Temp'!$I$13,D718+A$2,0)</f>
        <v>1137.5999999999865</v>
      </c>
      <c r="E719" s="66">
        <f>IF(D719&gt;0,'Final Temp'!$I$13+(('Final Temp'!I$17-'Final Temp'!$I$13)*(1-EXP(-D719/'Final Temp'!I$9))),C719)</f>
        <v>139.97590166987015</v>
      </c>
      <c r="F719" s="66">
        <f>IF(D719=0,E719,'Final Temp'!$I$13)</f>
        <v>75</v>
      </c>
      <c r="G719" s="66">
        <f t="shared" si="50"/>
        <v>139.97590166987015</v>
      </c>
      <c r="H719" s="66">
        <f>'Final Temp'!D$13+(('Final Temp'!I$17-'Final Temp'!D$13)*(1-EXP(-B719/'Final Temp'!I$9)))</f>
        <v>139.98734660618487</v>
      </c>
      <c r="I719" s="66">
        <f>IF('Final Temp'!$D$17&gt;='Final Temp'!$I$13,Calcs!H719,"")</f>
        <v>139.98734660618487</v>
      </c>
      <c r="L719" s="65">
        <f t="shared" si="47"/>
        <v>718</v>
      </c>
      <c r="M719" s="66">
        <f>'Final Temp'!$D$13+(('Final Temp'!$D$17-'Final Temp'!$D$13)*(1-EXP(-L719/'Final Temp'!$D$9)))</f>
        <v>126.3910761698298</v>
      </c>
      <c r="N719" s="65">
        <f>IF(M719&gt;'Final Temp'!$I$13,N718+K$2,0)</f>
        <v>563</v>
      </c>
      <c r="O719" s="66">
        <f>IF(N719&gt;0,'Final Temp'!$I$13+(('Final Temp'!$I$17-'Final Temp'!$I$13)*(1-EXP(-N719/'Final Temp'!$I$9))),M719)</f>
        <v>138.69700553834971</v>
      </c>
      <c r="P719" s="66">
        <f>IF(N719=0,O719,'Final Temp'!$I$13)</f>
        <v>75</v>
      </c>
      <c r="Q719" s="66">
        <f t="shared" si="48"/>
        <v>138.69700553834971</v>
      </c>
      <c r="R719" s="66">
        <f>'Final Temp'!$D$13+(('Final Temp'!$I$17-'Final Temp'!$D$13)*(1-EXP(-L719/'Final Temp'!$I$9)))</f>
        <v>139.31678175053821</v>
      </c>
      <c r="S719" s="66">
        <f>IF('Final Temp'!$D$17&gt;='Final Temp'!$I$13,Calcs!R719,"")</f>
        <v>139.31678175053821</v>
      </c>
    </row>
    <row r="720" spans="2:19" x14ac:dyDescent="0.25">
      <c r="B720" s="65">
        <f t="shared" si="49"/>
        <v>1294.1999999999825</v>
      </c>
      <c r="C720" s="66">
        <f>'Final Temp'!$D$13+(('Final Temp'!$D$17-'Final Temp'!$D$13)*(1-EXP(-B720/'Final Temp'!$D$9)))</f>
        <v>137.25393168239827</v>
      </c>
      <c r="D720" s="65">
        <f>IF(C720&gt;'Final Temp'!$I$13,D719+A$2,0)</f>
        <v>1139.3999999999864</v>
      </c>
      <c r="E720" s="66">
        <f>IF(D720&gt;0,'Final Temp'!$I$13+(('Final Temp'!I$17-'Final Temp'!$I$13)*(1-EXP(-D720/'Final Temp'!I$9))),C720)</f>
        <v>139.97620102413481</v>
      </c>
      <c r="F720" s="66">
        <f>IF(D720=0,E720,'Final Temp'!$I$13)</f>
        <v>75</v>
      </c>
      <c r="G720" s="66">
        <f t="shared" si="50"/>
        <v>139.97620102413481</v>
      </c>
      <c r="H720" s="66">
        <f>'Final Temp'!D$13+(('Final Temp'!I$17-'Final Temp'!D$13)*(1-EXP(-B720/'Final Temp'!I$9)))</f>
        <v>139.98750378916731</v>
      </c>
      <c r="I720" s="66">
        <f>IF('Final Temp'!$D$17&gt;='Final Temp'!$I$13,Calcs!H720,"")</f>
        <v>139.98750378916731</v>
      </c>
      <c r="L720" s="65">
        <f t="shared" si="47"/>
        <v>719</v>
      </c>
      <c r="M720" s="66">
        <f>'Final Temp'!$D$13+(('Final Temp'!$D$17-'Final Temp'!$D$13)*(1-EXP(-L720/'Final Temp'!$D$9)))</f>
        <v>126.42882628104122</v>
      </c>
      <c r="N720" s="65">
        <f>IF(M720&gt;'Final Temp'!$I$13,N719+K$2,0)</f>
        <v>564</v>
      </c>
      <c r="O720" s="66">
        <f>IF(N720&gt;0,'Final Temp'!$I$13+(('Final Temp'!$I$17-'Final Temp'!$I$13)*(1-EXP(-N720/'Final Temp'!$I$9))),M720)</f>
        <v>138.70602276494731</v>
      </c>
      <c r="P720" s="66">
        <f>IF(N720=0,O720,'Final Temp'!$I$13)</f>
        <v>75</v>
      </c>
      <c r="Q720" s="66">
        <f t="shared" si="48"/>
        <v>138.70602276494731</v>
      </c>
      <c r="R720" s="66">
        <f>'Final Temp'!$D$13+(('Final Temp'!$I$17-'Final Temp'!$D$13)*(1-EXP(-L720/'Final Temp'!$I$9)))</f>
        <v>139.32150988557817</v>
      </c>
      <c r="S720" s="66">
        <f>IF('Final Temp'!$D$17&gt;='Final Temp'!$I$13,Calcs!R720,"")</f>
        <v>139.32150988557817</v>
      </c>
    </row>
    <row r="721" spans="2:19" x14ac:dyDescent="0.25">
      <c r="B721" s="65">
        <f t="shared" si="49"/>
        <v>1295.9999999999825</v>
      </c>
      <c r="C721" s="66">
        <f>'Final Temp'!$D$13+(('Final Temp'!$D$17-'Final Temp'!$D$13)*(1-EXP(-B721/'Final Temp'!$D$9)))</f>
        <v>137.26762775527061</v>
      </c>
      <c r="D721" s="65">
        <f>IF(C721&gt;'Final Temp'!$I$13,D720+A$2,0)</f>
        <v>1141.1999999999864</v>
      </c>
      <c r="E721" s="66">
        <f>IF(D721&gt;0,'Final Temp'!$I$13+(('Final Temp'!I$17-'Final Temp'!$I$13)*(1-EXP(-D721/'Final Temp'!I$9))),C721)</f>
        <v>139.97649665976104</v>
      </c>
      <c r="F721" s="66">
        <f>IF(D721=0,E721,'Final Temp'!$I$13)</f>
        <v>75</v>
      </c>
      <c r="G721" s="66">
        <f t="shared" si="50"/>
        <v>139.97649665976104</v>
      </c>
      <c r="H721" s="66">
        <f>'Final Temp'!D$13+(('Final Temp'!I$17-'Final Temp'!D$13)*(1-EXP(-B721/'Final Temp'!I$9)))</f>
        <v>139.98765901959132</v>
      </c>
      <c r="I721" s="66">
        <f>IF('Final Temp'!$D$17&gt;='Final Temp'!$I$13,Calcs!H721,"")</f>
        <v>139.98765901959132</v>
      </c>
      <c r="L721" s="68">
        <f t="shared" si="47"/>
        <v>720</v>
      </c>
      <c r="M721" s="69">
        <f>'Final Temp'!$D$13+(('Final Temp'!$D$17-'Final Temp'!$D$13)*(1-EXP(-L721/'Final Temp'!$D$9)))</f>
        <v>126.46647167633873</v>
      </c>
      <c r="N721" s="68">
        <f>IF(M721&gt;'Final Temp'!$I$13,N720+K$2,0)</f>
        <v>565</v>
      </c>
      <c r="O721" s="69">
        <f>IF(N721&gt;0,'Final Temp'!$I$13+(('Final Temp'!$I$17-'Final Temp'!$I$13)*(1-EXP(-N721/'Final Temp'!$I$9))),M721)</f>
        <v>138.7149775888426</v>
      </c>
      <c r="P721" s="69">
        <f>IF(N721=0,O721,'Final Temp'!$I$13)</f>
        <v>75</v>
      </c>
      <c r="Q721" s="69">
        <f t="shared" si="48"/>
        <v>138.7149775888426</v>
      </c>
      <c r="R721" s="69">
        <f>'Final Temp'!$D$13+(('Final Temp'!$I$17-'Final Temp'!$D$13)*(1-EXP(-L721/'Final Temp'!$I$9)))</f>
        <v>139.32620530009146</v>
      </c>
      <c r="S721" s="66">
        <f>IF('Final Temp'!$D$17&gt;='Final Temp'!$I$13,Calcs!R721,"")</f>
        <v>139.32620530009146</v>
      </c>
    </row>
    <row r="722" spans="2:19" x14ac:dyDescent="0.25">
      <c r="B722" s="65">
        <f t="shared" si="49"/>
        <v>1297.7999999999824</v>
      </c>
      <c r="C722" s="66">
        <f>'Final Temp'!$D$13+(('Final Temp'!$D$17-'Final Temp'!$D$13)*(1-EXP(-B722/'Final Temp'!$D$9)))</f>
        <v>137.28125551869454</v>
      </c>
      <c r="D722" s="65">
        <f>IF(C722&gt;'Final Temp'!$I$13,D721+A$2,0)</f>
        <v>1142.9999999999864</v>
      </c>
      <c r="E722" s="66">
        <f>IF(D722&gt;0,'Final Temp'!$I$13+(('Final Temp'!I$17-'Final Temp'!$I$13)*(1-EXP(-D722/'Final Temp'!I$9))),C722)</f>
        <v>139.97678862294254</v>
      </c>
      <c r="F722" s="66">
        <f>IF(D722=0,E722,'Final Temp'!$I$13)</f>
        <v>75</v>
      </c>
      <c r="G722" s="66">
        <f t="shared" si="50"/>
        <v>139.97678862294254</v>
      </c>
      <c r="H722" s="66">
        <f>'Final Temp'!D$13+(('Final Temp'!I$17-'Final Temp'!D$13)*(1-EXP(-B722/'Final Temp'!I$9)))</f>
        <v>139.98781232171206</v>
      </c>
      <c r="I722" s="66">
        <f>IF('Final Temp'!$D$17&gt;='Final Temp'!$I$13,Calcs!H722,"")</f>
        <v>139.98781232171206</v>
      </c>
      <c r="L722" s="65">
        <f t="shared" si="47"/>
        <v>721</v>
      </c>
      <c r="M722" s="66">
        <f>'Final Temp'!$D$13+(('Final Temp'!$D$17-'Final Temp'!$D$13)*(1-EXP(-L722/'Final Temp'!$D$9)))</f>
        <v>126.50401264619622</v>
      </c>
      <c r="N722" s="65">
        <f>IF(M722&gt;'Final Temp'!$I$13,N721+K$2,0)</f>
        <v>566</v>
      </c>
      <c r="O722" s="66">
        <f>IF(N722&gt;0,'Final Temp'!$I$13+(('Final Temp'!$I$17-'Final Temp'!$I$13)*(1-EXP(-N722/'Final Temp'!$I$9))),M722)</f>
        <v>138.72387044188642</v>
      </c>
      <c r="P722" s="66">
        <f>IF(N722=0,O722,'Final Temp'!$I$13)</f>
        <v>75</v>
      </c>
      <c r="Q722" s="66">
        <f t="shared" si="48"/>
        <v>138.72387044188642</v>
      </c>
      <c r="R722" s="66">
        <f>'Final Temp'!$D$13+(('Final Temp'!$I$17-'Final Temp'!$D$13)*(1-EXP(-L722/'Final Temp'!$I$9)))</f>
        <v>139.33086822051678</v>
      </c>
      <c r="S722" s="66">
        <f>IF('Final Temp'!$D$17&gt;='Final Temp'!$I$13,Calcs!R722,"")</f>
        <v>139.33086822051678</v>
      </c>
    </row>
    <row r="723" spans="2:19" x14ac:dyDescent="0.25">
      <c r="B723" s="65">
        <f t="shared" si="49"/>
        <v>1299.5999999999824</v>
      </c>
      <c r="C723" s="66">
        <f>'Final Temp'!$D$13+(('Final Temp'!$D$17-'Final Temp'!$D$13)*(1-EXP(-B723/'Final Temp'!$D$9)))</f>
        <v>137.29481531336484</v>
      </c>
      <c r="D723" s="65">
        <f>IF(C723&gt;'Final Temp'!$I$13,D722+A$2,0)</f>
        <v>1144.7999999999863</v>
      </c>
      <c r="E723" s="66">
        <f>IF(D723&gt;0,'Final Temp'!$I$13+(('Final Temp'!I$17-'Final Temp'!$I$13)*(1-EXP(-D723/'Final Temp'!I$9))),C723)</f>
        <v>139.97707695929915</v>
      </c>
      <c r="F723" s="66">
        <f>IF(D723=0,E723,'Final Temp'!$I$13)</f>
        <v>75</v>
      </c>
      <c r="G723" s="66">
        <f t="shared" si="50"/>
        <v>139.97707695929915</v>
      </c>
      <c r="H723" s="66">
        <f>'Final Temp'!D$13+(('Final Temp'!I$17-'Final Temp'!D$13)*(1-EXP(-B723/'Final Temp'!I$9)))</f>
        <v>139.98796371948328</v>
      </c>
      <c r="I723" s="66">
        <f>IF('Final Temp'!$D$17&gt;='Final Temp'!$I$13,Calcs!H723,"")</f>
        <v>139.98796371948328</v>
      </c>
      <c r="L723" s="65">
        <f t="shared" si="47"/>
        <v>722</v>
      </c>
      <c r="M723" s="66">
        <f>'Final Temp'!$D$13+(('Final Temp'!$D$17-'Final Temp'!$D$13)*(1-EXP(-L723/'Final Temp'!$D$9)))</f>
        <v>126.54144948028186</v>
      </c>
      <c r="N723" s="65">
        <f>IF(M723&gt;'Final Temp'!$I$13,N722+K$2,0)</f>
        <v>567</v>
      </c>
      <c r="O723" s="66">
        <f>IF(N723&gt;0,'Final Temp'!$I$13+(('Final Temp'!$I$17-'Final Temp'!$I$13)*(1-EXP(-N723/'Final Temp'!$I$9))),M723)</f>
        <v>138.73270175294113</v>
      </c>
      <c r="P723" s="66">
        <f>IF(N723=0,O723,'Final Temp'!$I$13)</f>
        <v>75</v>
      </c>
      <c r="Q723" s="66">
        <f t="shared" si="48"/>
        <v>138.73270175294113</v>
      </c>
      <c r="R723" s="66">
        <f>'Final Temp'!$D$13+(('Final Temp'!$I$17-'Final Temp'!$D$13)*(1-EXP(-L723/'Final Temp'!$I$9)))</f>
        <v>139.33549887172586</v>
      </c>
      <c r="S723" s="66">
        <f>IF('Final Temp'!$D$17&gt;='Final Temp'!$I$13,Calcs!R723,"")</f>
        <v>139.33549887172586</v>
      </c>
    </row>
    <row r="724" spans="2:19" x14ac:dyDescent="0.25">
      <c r="B724" s="65">
        <f t="shared" si="49"/>
        <v>1301.3999999999824</v>
      </c>
      <c r="C724" s="66">
        <f>'Final Temp'!$D$13+(('Final Temp'!$D$17-'Final Temp'!$D$13)*(1-EXP(-B724/'Final Temp'!$D$9)))</f>
        <v>137.30830747827707</v>
      </c>
      <c r="D724" s="65">
        <f>IF(C724&gt;'Final Temp'!$I$13,D723+A$2,0)</f>
        <v>1146.5999999999863</v>
      </c>
      <c r="E724" s="66">
        <f>IF(D724&gt;0,'Final Temp'!$I$13+(('Final Temp'!I$17-'Final Temp'!$I$13)*(1-EXP(-D724/'Final Temp'!I$9))),C724)</f>
        <v>139.97736171388402</v>
      </c>
      <c r="F724" s="66">
        <f>IF(D724=0,E724,'Final Temp'!$I$13)</f>
        <v>75</v>
      </c>
      <c r="G724" s="66">
        <f t="shared" si="50"/>
        <v>139.97736171388402</v>
      </c>
      <c r="H724" s="66">
        <f>'Final Temp'!D$13+(('Final Temp'!I$17-'Final Temp'!D$13)*(1-EXP(-B724/'Final Temp'!I$9)))</f>
        <v>139.98811323656116</v>
      </c>
      <c r="I724" s="66">
        <f>IF('Final Temp'!$D$17&gt;='Final Temp'!$I$13,Calcs!H724,"")</f>
        <v>139.98811323656116</v>
      </c>
      <c r="L724" s="65">
        <f t="shared" si="47"/>
        <v>723</v>
      </c>
      <c r="M724" s="66">
        <f>'Final Temp'!$D$13+(('Final Temp'!$D$17-'Final Temp'!$D$13)*(1-EXP(-L724/'Final Temp'!$D$9)))</f>
        <v>126.57878246746029</v>
      </c>
      <c r="N724" s="65">
        <f>IF(M724&gt;'Final Temp'!$I$13,N723+K$2,0)</f>
        <v>568</v>
      </c>
      <c r="O724" s="66">
        <f>IF(N724&gt;0,'Final Temp'!$I$13+(('Final Temp'!$I$17-'Final Temp'!$I$13)*(1-EXP(-N724/'Final Temp'!$I$9))),M724)</f>
        <v>138.74147194790112</v>
      </c>
      <c r="P724" s="66">
        <f>IF(N724=0,O724,'Final Temp'!$I$13)</f>
        <v>75</v>
      </c>
      <c r="Q724" s="66">
        <f t="shared" si="48"/>
        <v>138.74147194790112</v>
      </c>
      <c r="R724" s="66">
        <f>'Final Temp'!$D$13+(('Final Temp'!$I$17-'Final Temp'!$D$13)*(1-EXP(-L724/'Final Temp'!$I$9)))</f>
        <v>139.34009747703413</v>
      </c>
      <c r="S724" s="66">
        <f>IF('Final Temp'!$D$17&gt;='Final Temp'!$I$13,Calcs!R724,"")</f>
        <v>139.34009747703413</v>
      </c>
    </row>
    <row r="725" spans="2:19" x14ac:dyDescent="0.25">
      <c r="B725" s="65">
        <f t="shared" si="49"/>
        <v>1303.1999999999823</v>
      </c>
      <c r="C725" s="66">
        <f>'Final Temp'!$D$13+(('Final Temp'!$D$17-'Final Temp'!$D$13)*(1-EXP(-B725/'Final Temp'!$D$9)))</f>
        <v>137.32173235073606</v>
      </c>
      <c r="D725" s="65">
        <f>IF(C725&gt;'Final Temp'!$I$13,D724+A$2,0)</f>
        <v>1148.3999999999862</v>
      </c>
      <c r="E725" s="66">
        <f>IF(D725&gt;0,'Final Temp'!$I$13+(('Final Temp'!I$17-'Final Temp'!$I$13)*(1-EXP(-D725/'Final Temp'!I$9))),C725)</f>
        <v>139.97764293119064</v>
      </c>
      <c r="F725" s="66">
        <f>IF(D725=0,E725,'Final Temp'!$I$13)</f>
        <v>75</v>
      </c>
      <c r="G725" s="66">
        <f t="shared" si="50"/>
        <v>139.97764293119064</v>
      </c>
      <c r="H725" s="66">
        <f>'Final Temp'!D$13+(('Final Temp'!I$17-'Final Temp'!D$13)*(1-EXP(-B725/'Final Temp'!I$9)))</f>
        <v>139.98826089630808</v>
      </c>
      <c r="I725" s="66">
        <f>IF('Final Temp'!$D$17&gt;='Final Temp'!$I$13,Calcs!H725,"")</f>
        <v>139.98826089630808</v>
      </c>
      <c r="L725" s="65">
        <f t="shared" si="47"/>
        <v>724</v>
      </c>
      <c r="M725" s="66">
        <f>'Final Temp'!$D$13+(('Final Temp'!$D$17-'Final Temp'!$D$13)*(1-EXP(-L725/'Final Temp'!$D$9)))</f>
        <v>126.61601189579487</v>
      </c>
      <c r="N725" s="65">
        <f>IF(M725&gt;'Final Temp'!$I$13,N724+K$2,0)</f>
        <v>569</v>
      </c>
      <c r="O725" s="66">
        <f>IF(N725&gt;0,'Final Temp'!$I$13+(('Final Temp'!$I$17-'Final Temp'!$I$13)*(1-EXP(-N725/'Final Temp'!$I$9))),M725)</f>
        <v>138.75018144971347</v>
      </c>
      <c r="P725" s="66">
        <f>IF(N725=0,O725,'Final Temp'!$I$13)</f>
        <v>75</v>
      </c>
      <c r="Q725" s="66">
        <f t="shared" si="48"/>
        <v>138.75018144971347</v>
      </c>
      <c r="R725" s="66">
        <f>'Final Temp'!$D$13+(('Final Temp'!$I$17-'Final Temp'!$D$13)*(1-EXP(-L725/'Final Temp'!$I$9)))</f>
        <v>139.34466425821168</v>
      </c>
      <c r="S725" s="66">
        <f>IF('Final Temp'!$D$17&gt;='Final Temp'!$I$13,Calcs!R725,"")</f>
        <v>139.34466425821168</v>
      </c>
    </row>
    <row r="726" spans="2:19" x14ac:dyDescent="0.25">
      <c r="B726" s="65">
        <f t="shared" si="49"/>
        <v>1304.9999999999823</v>
      </c>
      <c r="C726" s="66">
        <f>'Final Temp'!$D$13+(('Final Temp'!$D$17-'Final Temp'!$D$13)*(1-EXP(-B726/'Final Temp'!$D$9)))</f>
        <v>137.33509026636432</v>
      </c>
      <c r="D726" s="65">
        <f>IF(C726&gt;'Final Temp'!$I$13,D725+A$2,0)</f>
        <v>1150.1999999999862</v>
      </c>
      <c r="E726" s="66">
        <f>IF(D726&gt;0,'Final Temp'!$I$13+(('Final Temp'!I$17-'Final Temp'!$I$13)*(1-EXP(-D726/'Final Temp'!I$9))),C726)</f>
        <v>139.97792065515978</v>
      </c>
      <c r="F726" s="66">
        <f>IF(D726=0,E726,'Final Temp'!$I$13)</f>
        <v>75</v>
      </c>
      <c r="G726" s="66">
        <f t="shared" si="50"/>
        <v>139.97792065515978</v>
      </c>
      <c r="H726" s="66">
        <f>'Final Temp'!D$13+(('Final Temp'!I$17-'Final Temp'!D$13)*(1-EXP(-B726/'Final Temp'!I$9)))</f>
        <v>139.9884067217962</v>
      </c>
      <c r="I726" s="66">
        <f>IF('Final Temp'!$D$17&gt;='Final Temp'!$I$13,Calcs!H726,"")</f>
        <v>139.9884067217962</v>
      </c>
      <c r="L726" s="65">
        <f t="shared" si="47"/>
        <v>725</v>
      </c>
      <c r="M726" s="66">
        <f>'Final Temp'!$D$13+(('Final Temp'!$D$17-'Final Temp'!$D$13)*(1-EXP(-L726/'Final Temp'!$D$9)))</f>
        <v>126.65313805254989</v>
      </c>
      <c r="N726" s="65">
        <f>IF(M726&gt;'Final Temp'!$I$13,N725+K$2,0)</f>
        <v>570</v>
      </c>
      <c r="O726" s="66">
        <f>IF(N726&gt;0,'Final Temp'!$I$13+(('Final Temp'!$I$17-'Final Temp'!$I$13)*(1-EXP(-N726/'Final Temp'!$I$9))),M726)</f>
        <v>138.75883067839823</v>
      </c>
      <c r="P726" s="66">
        <f>IF(N726=0,O726,'Final Temp'!$I$13)</f>
        <v>75</v>
      </c>
      <c r="Q726" s="66">
        <f t="shared" si="48"/>
        <v>138.75883067839823</v>
      </c>
      <c r="R726" s="66">
        <f>'Final Temp'!$D$13+(('Final Temp'!$I$17-'Final Temp'!$D$13)*(1-EXP(-L726/'Final Temp'!$I$9)))</f>
        <v>139.3491994354938</v>
      </c>
      <c r="S726" s="66">
        <f>IF('Final Temp'!$D$17&gt;='Final Temp'!$I$13,Calcs!R726,"")</f>
        <v>139.3491994354938</v>
      </c>
    </row>
    <row r="727" spans="2:19" x14ac:dyDescent="0.25">
      <c r="B727" s="65">
        <f t="shared" si="49"/>
        <v>1306.7999999999822</v>
      </c>
      <c r="C727" s="66">
        <f>'Final Temp'!$D$13+(('Final Temp'!$D$17-'Final Temp'!$D$13)*(1-EXP(-B727/'Final Temp'!$D$9)))</f>
        <v>137.34838155911046</v>
      </c>
      <c r="D727" s="65">
        <f>IF(C727&gt;'Final Temp'!$I$13,D726+A$2,0)</f>
        <v>1151.9999999999861</v>
      </c>
      <c r="E727" s="66">
        <f>IF(D727&gt;0,'Final Temp'!$I$13+(('Final Temp'!I$17-'Final Temp'!$I$13)*(1-EXP(-D727/'Final Temp'!I$9))),C727)</f>
        <v>139.97819492918632</v>
      </c>
      <c r="F727" s="66">
        <f>IF(D727=0,E727,'Final Temp'!$I$13)</f>
        <v>75</v>
      </c>
      <c r="G727" s="66">
        <f t="shared" si="50"/>
        <v>139.97819492918632</v>
      </c>
      <c r="H727" s="66">
        <f>'Final Temp'!D$13+(('Final Temp'!I$17-'Final Temp'!D$13)*(1-EXP(-B727/'Final Temp'!I$9)))</f>
        <v>139.98855073581095</v>
      </c>
      <c r="I727" s="66">
        <f>IF('Final Temp'!$D$17&gt;='Final Temp'!$I$13,Calcs!H727,"")</f>
        <v>139.98855073581095</v>
      </c>
      <c r="L727" s="65">
        <f t="shared" si="47"/>
        <v>726</v>
      </c>
      <c r="M727" s="66">
        <f>'Final Temp'!$D$13+(('Final Temp'!$D$17-'Final Temp'!$D$13)*(1-EXP(-L727/'Final Temp'!$D$9)))</f>
        <v>126.69016122419282</v>
      </c>
      <c r="N727" s="65">
        <f>IF(M727&gt;'Final Temp'!$I$13,N726+K$2,0)</f>
        <v>571</v>
      </c>
      <c r="O727" s="66">
        <f>IF(N727&gt;0,'Final Temp'!$I$13+(('Final Temp'!$I$17-'Final Temp'!$I$13)*(1-EXP(-N727/'Final Temp'!$I$9))),M727)</f>
        <v>138.76742005106885</v>
      </c>
      <c r="P727" s="66">
        <f>IF(N727=0,O727,'Final Temp'!$I$13)</f>
        <v>75</v>
      </c>
      <c r="Q727" s="66">
        <f t="shared" si="48"/>
        <v>138.76742005106885</v>
      </c>
      <c r="R727" s="66">
        <f>'Final Temp'!$D$13+(('Final Temp'!$I$17-'Final Temp'!$D$13)*(1-EXP(-L727/'Final Temp'!$I$9)))</f>
        <v>139.35370322759172</v>
      </c>
      <c r="S727" s="66">
        <f>IF('Final Temp'!$D$17&gt;='Final Temp'!$I$13,Calcs!R727,"")</f>
        <v>139.35370322759172</v>
      </c>
    </row>
    <row r="728" spans="2:19" x14ac:dyDescent="0.25">
      <c r="B728" s="65">
        <f t="shared" si="49"/>
        <v>1308.5999999999822</v>
      </c>
      <c r="C728" s="66">
        <f>'Final Temp'!$D$13+(('Final Temp'!$D$17-'Final Temp'!$D$13)*(1-EXP(-B728/'Final Temp'!$D$9)))</f>
        <v>137.36160656125745</v>
      </c>
      <c r="D728" s="65">
        <f>IF(C728&gt;'Final Temp'!$I$13,D727+A$2,0)</f>
        <v>1153.7999999999861</v>
      </c>
      <c r="E728" s="66">
        <f>IF(D728&gt;0,'Final Temp'!$I$13+(('Final Temp'!I$17-'Final Temp'!$I$13)*(1-EXP(-D728/'Final Temp'!I$9))),C728)</f>
        <v>139.97846579612622</v>
      </c>
      <c r="F728" s="66">
        <f>IF(D728=0,E728,'Final Temp'!$I$13)</f>
        <v>75</v>
      </c>
      <c r="G728" s="66">
        <f t="shared" si="50"/>
        <v>139.97846579612622</v>
      </c>
      <c r="H728" s="66">
        <f>'Final Temp'!D$13+(('Final Temp'!I$17-'Final Temp'!D$13)*(1-EXP(-B728/'Final Temp'!I$9)))</f>
        <v>139.98869296085491</v>
      </c>
      <c r="I728" s="66">
        <f>IF('Final Temp'!$D$17&gt;='Final Temp'!$I$13,Calcs!H728,"")</f>
        <v>139.98869296085491</v>
      </c>
      <c r="L728" s="65">
        <f t="shared" si="47"/>
        <v>727</v>
      </c>
      <c r="M728" s="66">
        <f>'Final Temp'!$D$13+(('Final Temp'!$D$17-'Final Temp'!$D$13)*(1-EXP(-L728/'Final Temp'!$D$9)))</f>
        <v>126.72708169639643</v>
      </c>
      <c r="N728" s="65">
        <f>IF(M728&gt;'Final Temp'!$I$13,N727+K$2,0)</f>
        <v>572</v>
      </c>
      <c r="O728" s="66">
        <f>IF(N728&gt;0,'Final Temp'!$I$13+(('Final Temp'!$I$17-'Final Temp'!$I$13)*(1-EXP(-N728/'Final Temp'!$I$9))),M728)</f>
        <v>138.77594998195212</v>
      </c>
      <c r="P728" s="66">
        <f>IF(N728=0,O728,'Final Temp'!$I$13)</f>
        <v>75</v>
      </c>
      <c r="Q728" s="66">
        <f t="shared" si="48"/>
        <v>138.77594998195212</v>
      </c>
      <c r="R728" s="66">
        <f>'Final Temp'!$D$13+(('Final Temp'!$I$17-'Final Temp'!$D$13)*(1-EXP(-L728/'Final Temp'!$I$9)))</f>
        <v>139.35817585170304</v>
      </c>
      <c r="S728" s="66">
        <f>IF('Final Temp'!$D$17&gt;='Final Temp'!$I$13,Calcs!R728,"")</f>
        <v>139.35817585170304</v>
      </c>
    </row>
    <row r="729" spans="2:19" x14ac:dyDescent="0.25">
      <c r="B729" s="65">
        <f t="shared" si="49"/>
        <v>1310.3999999999821</v>
      </c>
      <c r="C729" s="66">
        <f>'Final Temp'!$D$13+(('Final Temp'!$D$17-'Final Temp'!$D$13)*(1-EXP(-B729/'Final Temp'!$D$9)))</f>
        <v>137.37476560343106</v>
      </c>
      <c r="D729" s="65">
        <f>IF(C729&gt;'Final Temp'!$I$13,D728+A$2,0)</f>
        <v>1155.599999999986</v>
      </c>
      <c r="E729" s="66">
        <f>IF(D729&gt;0,'Final Temp'!$I$13+(('Final Temp'!I$17-'Final Temp'!$I$13)*(1-EXP(-D729/'Final Temp'!I$9))),C729)</f>
        <v>139.97873329830296</v>
      </c>
      <c r="F729" s="66">
        <f>IF(D729=0,E729,'Final Temp'!$I$13)</f>
        <v>75</v>
      </c>
      <c r="G729" s="66">
        <f t="shared" si="50"/>
        <v>139.97873329830296</v>
      </c>
      <c r="H729" s="66">
        <f>'Final Temp'!D$13+(('Final Temp'!I$17-'Final Temp'!D$13)*(1-EXP(-B729/'Final Temp'!I$9)))</f>
        <v>139.98883341915098</v>
      </c>
      <c r="I729" s="66">
        <f>IF('Final Temp'!$D$17&gt;='Final Temp'!$I$13,Calcs!H729,"")</f>
        <v>139.98883341915098</v>
      </c>
      <c r="L729" s="65">
        <f t="shared" si="47"/>
        <v>728</v>
      </c>
      <c r="M729" s="66">
        <f>'Final Temp'!$D$13+(('Final Temp'!$D$17-'Final Temp'!$D$13)*(1-EXP(-L729/'Final Temp'!$D$9)))</f>
        <v>126.76389975404111</v>
      </c>
      <c r="N729" s="65">
        <f>IF(M729&gt;'Final Temp'!$I$13,N728+K$2,0)</f>
        <v>573</v>
      </c>
      <c r="O729" s="66">
        <f>IF(N729&gt;0,'Final Temp'!$I$13+(('Final Temp'!$I$17-'Final Temp'!$I$13)*(1-EXP(-N729/'Final Temp'!$I$9))),M729)</f>
        <v>138.78442088240823</v>
      </c>
      <c r="P729" s="66">
        <f>IF(N729=0,O729,'Final Temp'!$I$13)</f>
        <v>75</v>
      </c>
      <c r="Q729" s="66">
        <f t="shared" si="48"/>
        <v>138.78442088240823</v>
      </c>
      <c r="R729" s="66">
        <f>'Final Temp'!$D$13+(('Final Temp'!$I$17-'Final Temp'!$D$13)*(1-EXP(-L729/'Final Temp'!$I$9)))</f>
        <v>139.36261752352232</v>
      </c>
      <c r="S729" s="66">
        <f>IF('Final Temp'!$D$17&gt;='Final Temp'!$I$13,Calcs!R729,"")</f>
        <v>139.36261752352232</v>
      </c>
    </row>
    <row r="730" spans="2:19" x14ac:dyDescent="0.25">
      <c r="B730" s="65">
        <f t="shared" si="49"/>
        <v>1312.1999999999821</v>
      </c>
      <c r="C730" s="66">
        <f>'Final Temp'!$D$13+(('Final Temp'!$D$17-'Final Temp'!$D$13)*(1-EXP(-B730/'Final Temp'!$D$9)))</f>
        <v>137.38785901460804</v>
      </c>
      <c r="D730" s="65">
        <f>IF(C730&gt;'Final Temp'!$I$13,D729+A$2,0)</f>
        <v>1157.399999999986</v>
      </c>
      <c r="E730" s="66">
        <f>IF(D730&gt;0,'Final Temp'!$I$13+(('Final Temp'!I$17-'Final Temp'!$I$13)*(1-EXP(-D730/'Final Temp'!I$9))),C730)</f>
        <v>139.97899747751427</v>
      </c>
      <c r="F730" s="66">
        <f>IF(D730=0,E730,'Final Temp'!$I$13)</f>
        <v>75</v>
      </c>
      <c r="G730" s="66">
        <f t="shared" si="50"/>
        <v>139.97899747751427</v>
      </c>
      <c r="H730" s="66">
        <f>'Final Temp'!D$13+(('Final Temp'!I$17-'Final Temp'!D$13)*(1-EXP(-B730/'Final Temp'!I$9)))</f>
        <v>139.9889721326461</v>
      </c>
      <c r="I730" s="66">
        <f>IF('Final Temp'!$D$17&gt;='Final Temp'!$I$13,Calcs!H730,"")</f>
        <v>139.9889721326461</v>
      </c>
      <c r="L730" s="65">
        <f t="shared" si="47"/>
        <v>729</v>
      </c>
      <c r="M730" s="66">
        <f>'Final Temp'!$D$13+(('Final Temp'!$D$17-'Final Temp'!$D$13)*(1-EXP(-L730/'Final Temp'!$D$9)))</f>
        <v>126.80061568121698</v>
      </c>
      <c r="N730" s="65">
        <f>IF(M730&gt;'Final Temp'!$I$13,N729+K$2,0)</f>
        <v>574</v>
      </c>
      <c r="O730" s="66">
        <f>IF(N730&gt;0,'Final Temp'!$I$13+(('Final Temp'!$I$17-'Final Temp'!$I$13)*(1-EXP(-N730/'Final Temp'!$I$9))),M730)</f>
        <v>138.79283316095066</v>
      </c>
      <c r="P730" s="66">
        <f>IF(N730=0,O730,'Final Temp'!$I$13)</f>
        <v>75</v>
      </c>
      <c r="Q730" s="66">
        <f t="shared" si="48"/>
        <v>138.79283316095066</v>
      </c>
      <c r="R730" s="66">
        <f>'Final Temp'!$D$13+(('Final Temp'!$I$17-'Final Temp'!$D$13)*(1-EXP(-L730/'Final Temp'!$I$9)))</f>
        <v>139.36702845725142</v>
      </c>
      <c r="S730" s="66">
        <f>IF('Final Temp'!$D$17&gt;='Final Temp'!$I$13,Calcs!R730,"")</f>
        <v>139.36702845725142</v>
      </c>
    </row>
    <row r="731" spans="2:19" x14ac:dyDescent="0.25">
      <c r="B731" s="65">
        <f t="shared" si="49"/>
        <v>1313.999999999982</v>
      </c>
      <c r="C731" s="66">
        <f>'Final Temp'!$D$13+(('Final Temp'!$D$17-'Final Temp'!$D$13)*(1-EXP(-B731/'Final Temp'!$D$9)))</f>
        <v>137.40088712212435</v>
      </c>
      <c r="D731" s="65">
        <f>IF(C731&gt;'Final Temp'!$I$13,D730+A$2,0)</f>
        <v>1159.1999999999859</v>
      </c>
      <c r="E731" s="66">
        <f>IF(D731&gt;0,'Final Temp'!$I$13+(('Final Temp'!I$17-'Final Temp'!$I$13)*(1-EXP(-D731/'Final Temp'!I$9))),C731)</f>
        <v>139.97925837503874</v>
      </c>
      <c r="F731" s="66">
        <f>IF(D731=0,E731,'Final Temp'!$I$13)</f>
        <v>75</v>
      </c>
      <c r="G731" s="66">
        <f t="shared" si="50"/>
        <v>139.97925837503874</v>
      </c>
      <c r="H731" s="66">
        <f>'Final Temp'!D$13+(('Final Temp'!I$17-'Final Temp'!D$13)*(1-EXP(-B731/'Final Temp'!I$9)))</f>
        <v>139.98910912301449</v>
      </c>
      <c r="I731" s="66">
        <f>IF('Final Temp'!$D$17&gt;='Final Temp'!$I$13,Calcs!H731,"")</f>
        <v>139.98910912301449</v>
      </c>
      <c r="L731" s="65">
        <f t="shared" si="47"/>
        <v>730</v>
      </c>
      <c r="M731" s="66">
        <f>'Final Temp'!$D$13+(('Final Temp'!$D$17-'Final Temp'!$D$13)*(1-EXP(-L731/'Final Temp'!$D$9)))</f>
        <v>126.83722976122614</v>
      </c>
      <c r="N731" s="65">
        <f>IF(M731&gt;'Final Temp'!$I$13,N730+K$2,0)</f>
        <v>575</v>
      </c>
      <c r="O731" s="66">
        <f>IF(N731&gt;0,'Final Temp'!$I$13+(('Final Temp'!$I$17-'Final Temp'!$I$13)*(1-EXP(-N731/'Final Temp'!$I$9))),M731)</f>
        <v>138.80118722326571</v>
      </c>
      <c r="P731" s="66">
        <f>IF(N731=0,O731,'Final Temp'!$I$13)</f>
        <v>75</v>
      </c>
      <c r="Q731" s="66">
        <f t="shared" si="48"/>
        <v>138.80118722326571</v>
      </c>
      <c r="R731" s="66">
        <f>'Final Temp'!$D$13+(('Final Temp'!$I$17-'Final Temp'!$D$13)*(1-EXP(-L731/'Final Temp'!$I$9)))</f>
        <v>139.37140886560985</v>
      </c>
      <c r="S731" s="66">
        <f>IF('Final Temp'!$D$17&gt;='Final Temp'!$I$13,Calcs!R731,"")</f>
        <v>139.37140886560985</v>
      </c>
    </row>
    <row r="732" spans="2:19" x14ac:dyDescent="0.25">
      <c r="B732" s="65">
        <f t="shared" si="49"/>
        <v>1315.799999999982</v>
      </c>
      <c r="C732" s="66">
        <f>'Final Temp'!$D$13+(('Final Temp'!$D$17-'Final Temp'!$D$13)*(1-EXP(-B732/'Final Temp'!$D$9)))</f>
        <v>137.4138502516833</v>
      </c>
      <c r="D732" s="65">
        <f>IF(C732&gt;'Final Temp'!$I$13,D731+A$2,0)</f>
        <v>1160.9999999999859</v>
      </c>
      <c r="E732" s="66">
        <f>IF(D732&gt;0,'Final Temp'!$I$13+(('Final Temp'!I$17-'Final Temp'!$I$13)*(1-EXP(-D732/'Final Temp'!I$9))),C732)</f>
        <v>139.97951603164208</v>
      </c>
      <c r="F732" s="66">
        <f>IF(D732=0,E732,'Final Temp'!$I$13)</f>
        <v>75</v>
      </c>
      <c r="G732" s="66">
        <f t="shared" si="50"/>
        <v>139.97951603164208</v>
      </c>
      <c r="H732" s="66">
        <f>'Final Temp'!D$13+(('Final Temp'!I$17-'Final Temp'!D$13)*(1-EXP(-B732/'Final Temp'!I$9)))</f>
        <v>139.98924441166122</v>
      </c>
      <c r="I732" s="66">
        <f>IF('Final Temp'!$D$17&gt;='Final Temp'!$I$13,Calcs!H732,"")</f>
        <v>139.98924441166122</v>
      </c>
      <c r="L732" s="65">
        <f t="shared" si="47"/>
        <v>731</v>
      </c>
      <c r="M732" s="66">
        <f>'Final Temp'!$D$13+(('Final Temp'!$D$17-'Final Temp'!$D$13)*(1-EXP(-L732/'Final Temp'!$D$9)))</f>
        <v>126.87374227658482</v>
      </c>
      <c r="N732" s="65">
        <f>IF(M732&gt;'Final Temp'!$I$13,N731+K$2,0)</f>
        <v>576</v>
      </c>
      <c r="O732" s="66">
        <f>IF(N732&gt;0,'Final Temp'!$I$13+(('Final Temp'!$I$17-'Final Temp'!$I$13)*(1-EXP(-N732/'Final Temp'!$I$9))),M732)</f>
        <v>138.80948347223227</v>
      </c>
      <c r="P732" s="66">
        <f>IF(N732=0,O732,'Final Temp'!$I$13)</f>
        <v>75</v>
      </c>
      <c r="Q732" s="66">
        <f t="shared" si="48"/>
        <v>138.80948347223227</v>
      </c>
      <c r="R732" s="66">
        <f>'Final Temp'!$D$13+(('Final Temp'!$I$17-'Final Temp'!$D$13)*(1-EXP(-L732/'Final Temp'!$I$9)))</f>
        <v>139.37575895984497</v>
      </c>
      <c r="S732" s="66">
        <f>IF('Final Temp'!$D$17&gt;='Final Temp'!$I$13,Calcs!R732,"")</f>
        <v>139.37575895984497</v>
      </c>
    </row>
    <row r="733" spans="2:19" x14ac:dyDescent="0.25">
      <c r="B733" s="65">
        <f t="shared" si="49"/>
        <v>1317.5999999999819</v>
      </c>
      <c r="C733" s="66">
        <f>'Final Temp'!$D$13+(('Final Temp'!$D$17-'Final Temp'!$D$13)*(1-EXP(-B733/'Final Temp'!$D$9)))</f>
        <v>137.42674872736387</v>
      </c>
      <c r="D733" s="65">
        <f>IF(C733&gt;'Final Temp'!$I$13,D732+A$2,0)</f>
        <v>1162.7999999999859</v>
      </c>
      <c r="E733" s="66">
        <f>IF(D733&gt;0,'Final Temp'!$I$13+(('Final Temp'!I$17-'Final Temp'!$I$13)*(1-EXP(-D733/'Final Temp'!I$9))),C733)</f>
        <v>139.97977048758369</v>
      </c>
      <c r="F733" s="66">
        <f>IF(D733=0,E733,'Final Temp'!$I$13)</f>
        <v>75</v>
      </c>
      <c r="G733" s="66">
        <f t="shared" si="50"/>
        <v>139.97977048758369</v>
      </c>
      <c r="H733" s="66">
        <f>'Final Temp'!D$13+(('Final Temp'!I$17-'Final Temp'!D$13)*(1-EXP(-B733/'Final Temp'!I$9)))</f>
        <v>139.98937801972534</v>
      </c>
      <c r="I733" s="66">
        <f>IF('Final Temp'!$D$17&gt;='Final Temp'!$I$13,Calcs!H733,"")</f>
        <v>139.98937801972534</v>
      </c>
      <c r="L733" s="65">
        <f t="shared" si="47"/>
        <v>732</v>
      </c>
      <c r="M733" s="66">
        <f>'Final Temp'!$D$13+(('Final Temp'!$D$17-'Final Temp'!$D$13)*(1-EXP(-L733/'Final Temp'!$D$9)))</f>
        <v>126.91015350902556</v>
      </c>
      <c r="N733" s="65">
        <f>IF(M733&gt;'Final Temp'!$I$13,N732+K$2,0)</f>
        <v>577</v>
      </c>
      <c r="O733" s="66">
        <f>IF(N733&gt;0,'Final Temp'!$I$13+(('Final Temp'!$I$17-'Final Temp'!$I$13)*(1-EXP(-N733/'Final Temp'!$I$9))),M733)</f>
        <v>138.81772230794112</v>
      </c>
      <c r="P733" s="66">
        <f>IF(N733=0,O733,'Final Temp'!$I$13)</f>
        <v>75</v>
      </c>
      <c r="Q733" s="66">
        <f t="shared" si="48"/>
        <v>138.81772230794112</v>
      </c>
      <c r="R733" s="66">
        <f>'Final Temp'!$D$13+(('Final Temp'!$I$17-'Final Temp'!$D$13)*(1-EXP(-L733/'Final Temp'!$I$9)))</f>
        <v>139.38007894974231</v>
      </c>
      <c r="S733" s="66">
        <f>IF('Final Temp'!$D$17&gt;='Final Temp'!$I$13,Calcs!R733,"")</f>
        <v>139.38007894974231</v>
      </c>
    </row>
    <row r="734" spans="2:19" x14ac:dyDescent="0.25">
      <c r="B734" s="65">
        <f t="shared" si="49"/>
        <v>1319.3999999999819</v>
      </c>
      <c r="C734" s="66">
        <f>'Final Temp'!$D$13+(('Final Temp'!$D$17-'Final Temp'!$D$13)*(1-EXP(-B734/'Final Temp'!$D$9)))</f>
        <v>137.4395828716286</v>
      </c>
      <c r="D734" s="65">
        <f>IF(C734&gt;'Final Temp'!$I$13,D733+A$2,0)</f>
        <v>1164.5999999999858</v>
      </c>
      <c r="E734" s="66">
        <f>IF(D734&gt;0,'Final Temp'!$I$13+(('Final Temp'!I$17-'Final Temp'!$I$13)*(1-EXP(-D734/'Final Temp'!I$9))),C734)</f>
        <v>139.98002178262283</v>
      </c>
      <c r="F734" s="66">
        <f>IF(D734=0,E734,'Final Temp'!$I$13)</f>
        <v>75</v>
      </c>
      <c r="G734" s="66">
        <f t="shared" si="50"/>
        <v>139.98002178262283</v>
      </c>
      <c r="H734" s="66">
        <f>'Final Temp'!D$13+(('Final Temp'!I$17-'Final Temp'!D$13)*(1-EXP(-B734/'Final Temp'!I$9)))</f>
        <v>139.9895099680835</v>
      </c>
      <c r="I734" s="66">
        <f>IF('Final Temp'!$D$17&gt;='Final Temp'!$I$13,Calcs!H734,"")</f>
        <v>139.9895099680835</v>
      </c>
      <c r="L734" s="65">
        <f t="shared" si="47"/>
        <v>733</v>
      </c>
      <c r="M734" s="66">
        <f>'Final Temp'!$D$13+(('Final Temp'!$D$17-'Final Temp'!$D$13)*(1-EXP(-L734/'Final Temp'!$D$9)))</f>
        <v>126.94646373949944</v>
      </c>
      <c r="N734" s="65">
        <f>IF(M734&gt;'Final Temp'!$I$13,N733+K$2,0)</f>
        <v>578</v>
      </c>
      <c r="O734" s="66">
        <f>IF(N734&gt;0,'Final Temp'!$I$13+(('Final Temp'!$I$17-'Final Temp'!$I$13)*(1-EXP(-N734/'Final Temp'!$I$9))),M734)</f>
        <v>138.82590412771421</v>
      </c>
      <c r="P734" s="66">
        <f>IF(N734=0,O734,'Final Temp'!$I$13)</f>
        <v>75</v>
      </c>
      <c r="Q734" s="66">
        <f t="shared" si="48"/>
        <v>138.82590412771421</v>
      </c>
      <c r="R734" s="66">
        <f>'Final Temp'!$D$13+(('Final Temp'!$I$17-'Final Temp'!$D$13)*(1-EXP(-L734/'Final Temp'!$I$9)))</f>
        <v>139.3843690436355</v>
      </c>
      <c r="S734" s="66">
        <f>IF('Final Temp'!$D$17&gt;='Final Temp'!$I$13,Calcs!R734,"")</f>
        <v>139.3843690436355</v>
      </c>
    </row>
    <row r="735" spans="2:19" x14ac:dyDescent="0.25">
      <c r="B735" s="65">
        <f t="shared" si="49"/>
        <v>1321.1999999999819</v>
      </c>
      <c r="C735" s="66">
        <f>'Final Temp'!$D$13+(('Final Temp'!$D$17-'Final Temp'!$D$13)*(1-EXP(-B735/'Final Temp'!$D$9)))</f>
        <v>137.45235300533176</v>
      </c>
      <c r="D735" s="65">
        <f>IF(C735&gt;'Final Temp'!$I$13,D734+A$2,0)</f>
        <v>1166.3999999999858</v>
      </c>
      <c r="E735" s="66">
        <f>IF(D735&gt;0,'Final Temp'!$I$13+(('Final Temp'!I$17-'Final Temp'!$I$13)*(1-EXP(-D735/'Final Temp'!I$9))),C735)</f>
        <v>139.98026995602487</v>
      </c>
      <c r="F735" s="66">
        <f>IF(D735=0,E735,'Final Temp'!$I$13)</f>
        <v>75</v>
      </c>
      <c r="G735" s="66">
        <f t="shared" si="50"/>
        <v>139.98026995602487</v>
      </c>
      <c r="H735" s="66">
        <f>'Final Temp'!D$13+(('Final Temp'!I$17-'Final Temp'!D$13)*(1-EXP(-B735/'Final Temp'!I$9)))</f>
        <v>139.98964027735275</v>
      </c>
      <c r="I735" s="66">
        <f>IF('Final Temp'!$D$17&gt;='Final Temp'!$I$13,Calcs!H735,"")</f>
        <v>139.98964027735275</v>
      </c>
      <c r="L735" s="65">
        <f t="shared" si="47"/>
        <v>734</v>
      </c>
      <c r="M735" s="66">
        <f>'Final Temp'!$D$13+(('Final Temp'!$D$17-'Final Temp'!$D$13)*(1-EXP(-L735/'Final Temp'!$D$9)))</f>
        <v>126.98267324817813</v>
      </c>
      <c r="N735" s="65">
        <f>IF(M735&gt;'Final Temp'!$I$13,N734+K$2,0)</f>
        <v>579</v>
      </c>
      <c r="O735" s="66">
        <f>IF(N735&gt;0,'Final Temp'!$I$13+(('Final Temp'!$I$17-'Final Temp'!$I$13)*(1-EXP(-N735/'Final Temp'!$I$9))),M735)</f>
        <v>138.83402932612395</v>
      </c>
      <c r="P735" s="66">
        <f>IF(N735=0,O735,'Final Temp'!$I$13)</f>
        <v>75</v>
      </c>
      <c r="Q735" s="66">
        <f t="shared" si="48"/>
        <v>138.83402932612395</v>
      </c>
      <c r="R735" s="66">
        <f>'Final Temp'!$D$13+(('Final Temp'!$I$17-'Final Temp'!$D$13)*(1-EXP(-L735/'Final Temp'!$I$9)))</f>
        <v>139.38862944841651</v>
      </c>
      <c r="S735" s="66">
        <f>IF('Final Temp'!$D$17&gt;='Final Temp'!$I$13,Calcs!R735,"")</f>
        <v>139.38862944841651</v>
      </c>
    </row>
    <row r="736" spans="2:19" x14ac:dyDescent="0.25">
      <c r="B736" s="65">
        <f t="shared" si="49"/>
        <v>1322.9999999999818</v>
      </c>
      <c r="C736" s="66">
        <f>'Final Temp'!$D$13+(('Final Temp'!$D$17-'Final Temp'!$D$13)*(1-EXP(-B736/'Final Temp'!$D$9)))</f>
        <v>137.46505944772736</v>
      </c>
      <c r="D736" s="65">
        <f>IF(C736&gt;'Final Temp'!$I$13,D735+A$2,0)</f>
        <v>1168.1999999999857</v>
      </c>
      <c r="E736" s="66">
        <f>IF(D736&gt;0,'Final Temp'!$I$13+(('Final Temp'!I$17-'Final Temp'!$I$13)*(1-EXP(-D736/'Final Temp'!I$9))),C736)</f>
        <v>139.9805150465674</v>
      </c>
      <c r="F736" s="66">
        <f>IF(D736=0,E736,'Final Temp'!$I$13)</f>
        <v>75</v>
      </c>
      <c r="G736" s="66">
        <f t="shared" si="50"/>
        <v>139.9805150465674</v>
      </c>
      <c r="H736" s="66">
        <f>'Final Temp'!D$13+(('Final Temp'!I$17-'Final Temp'!D$13)*(1-EXP(-B736/'Final Temp'!I$9)))</f>
        <v>139.98976896789432</v>
      </c>
      <c r="I736" s="66">
        <f>IF('Final Temp'!$D$17&gt;='Final Temp'!$I$13,Calcs!H736,"")</f>
        <v>139.98976896789432</v>
      </c>
      <c r="L736" s="65">
        <f t="shared" si="47"/>
        <v>735</v>
      </c>
      <c r="M736" s="66">
        <f>'Final Temp'!$D$13+(('Final Temp'!$D$17-'Final Temp'!$D$13)*(1-EXP(-L736/'Final Temp'!$D$9)))</f>
        <v>127.0187823144562</v>
      </c>
      <c r="N736" s="65">
        <f>IF(M736&gt;'Final Temp'!$I$13,N735+K$2,0)</f>
        <v>580</v>
      </c>
      <c r="O736" s="66">
        <f>IF(N736&gt;0,'Final Temp'!$I$13+(('Final Temp'!$I$17-'Final Temp'!$I$13)*(1-EXP(-N736/'Final Temp'!$I$9))),M736)</f>
        <v>138.84209829501211</v>
      </c>
      <c r="P736" s="66">
        <f>IF(N736=0,O736,'Final Temp'!$I$13)</f>
        <v>75</v>
      </c>
      <c r="Q736" s="66">
        <f t="shared" si="48"/>
        <v>138.84209829501211</v>
      </c>
      <c r="R736" s="66">
        <f>'Final Temp'!$D$13+(('Final Temp'!$I$17-'Final Temp'!$D$13)*(1-EXP(-L736/'Final Temp'!$I$9)))</f>
        <v>139.39286036954547</v>
      </c>
      <c r="S736" s="66">
        <f>IF('Final Temp'!$D$17&gt;='Final Temp'!$I$13,Calcs!R736,"")</f>
        <v>139.39286036954547</v>
      </c>
    </row>
    <row r="737" spans="2:19" x14ac:dyDescent="0.25">
      <c r="B737" s="65">
        <f t="shared" si="49"/>
        <v>1324.7999999999818</v>
      </c>
      <c r="C737" s="66">
        <f>'Final Temp'!$D$13+(('Final Temp'!$D$17-'Final Temp'!$D$13)*(1-EXP(-B737/'Final Temp'!$D$9)))</f>
        <v>137.47770251647717</v>
      </c>
      <c r="D737" s="65">
        <f>IF(C737&gt;'Final Temp'!$I$13,D736+A$2,0)</f>
        <v>1169.9999999999857</v>
      </c>
      <c r="E737" s="66">
        <f>IF(D737&gt;0,'Final Temp'!$I$13+(('Final Temp'!I$17-'Final Temp'!$I$13)*(1-EXP(-D737/'Final Temp'!I$9))),C737)</f>
        <v>139.9807570925463</v>
      </c>
      <c r="F737" s="66">
        <f>IF(D737=0,E737,'Final Temp'!$I$13)</f>
        <v>75</v>
      </c>
      <c r="G737" s="66">
        <f t="shared" si="50"/>
        <v>139.9807570925463</v>
      </c>
      <c r="H737" s="66">
        <f>'Final Temp'!D$13+(('Final Temp'!I$17-'Final Temp'!D$13)*(1-EXP(-B737/'Final Temp'!I$9)))</f>
        <v>139.98989605981629</v>
      </c>
      <c r="I737" s="66">
        <f>IF('Final Temp'!$D$17&gt;='Final Temp'!$I$13,Calcs!H737,"")</f>
        <v>139.98989605981629</v>
      </c>
      <c r="L737" s="65">
        <f t="shared" si="47"/>
        <v>736</v>
      </c>
      <c r="M737" s="66">
        <f>'Final Temp'!$D$13+(('Final Temp'!$D$17-'Final Temp'!$D$13)*(1-EXP(-L737/'Final Temp'!$D$9)))</f>
        <v>127.05479121695315</v>
      </c>
      <c r="N737" s="65">
        <f>IF(M737&gt;'Final Temp'!$I$13,N736+K$2,0)</f>
        <v>581</v>
      </c>
      <c r="O737" s="66">
        <f>IF(N737&gt;0,'Final Temp'!$I$13+(('Final Temp'!$I$17-'Final Temp'!$I$13)*(1-EXP(-N737/'Final Temp'!$I$9))),M737)</f>
        <v>138.85011142350874</v>
      </c>
      <c r="P737" s="66">
        <f>IF(N737=0,O737,'Final Temp'!$I$13)</f>
        <v>75</v>
      </c>
      <c r="Q737" s="66">
        <f t="shared" si="48"/>
        <v>138.85011142350874</v>
      </c>
      <c r="R737" s="66">
        <f>'Final Temp'!$D$13+(('Final Temp'!$I$17-'Final Temp'!$D$13)*(1-EXP(-L737/'Final Temp'!$I$9)))</f>
        <v>139.39706201106068</v>
      </c>
      <c r="S737" s="66">
        <f>IF('Final Temp'!$D$17&gt;='Final Temp'!$I$13,Calcs!R737,"")</f>
        <v>139.39706201106068</v>
      </c>
    </row>
    <row r="738" spans="2:19" x14ac:dyDescent="0.25">
      <c r="B738" s="65">
        <f t="shared" si="49"/>
        <v>1326.5999999999817</v>
      </c>
      <c r="C738" s="66">
        <f>'Final Temp'!$D$13+(('Final Temp'!$D$17-'Final Temp'!$D$13)*(1-EXP(-B738/'Final Temp'!$D$9)))</f>
        <v>137.49028252765845</v>
      </c>
      <c r="D738" s="65">
        <f>IF(C738&gt;'Final Temp'!$I$13,D737+A$2,0)</f>
        <v>1171.7999999999856</v>
      </c>
      <c r="E738" s="66">
        <f>IF(D738&gt;0,'Final Temp'!$I$13+(('Final Temp'!I$17-'Final Temp'!$I$13)*(1-EXP(-D738/'Final Temp'!I$9))),C738)</f>
        <v>139.98099613178178</v>
      </c>
      <c r="F738" s="66">
        <f>IF(D738=0,E738,'Final Temp'!$I$13)</f>
        <v>75</v>
      </c>
      <c r="G738" s="66">
        <f t="shared" si="50"/>
        <v>139.98099613178178</v>
      </c>
      <c r="H738" s="66">
        <f>'Final Temp'!D$13+(('Final Temp'!I$17-'Final Temp'!D$13)*(1-EXP(-B738/'Final Temp'!I$9)))</f>
        <v>139.99002157297707</v>
      </c>
      <c r="I738" s="66">
        <f>IF('Final Temp'!$D$17&gt;='Final Temp'!$I$13,Calcs!H738,"")</f>
        <v>139.99002157297707</v>
      </c>
      <c r="L738" s="65">
        <f t="shared" si="47"/>
        <v>737</v>
      </c>
      <c r="M738" s="66">
        <f>'Final Temp'!$D$13+(('Final Temp'!$D$17-'Final Temp'!$D$13)*(1-EXP(-L738/'Final Temp'!$D$9)))</f>
        <v>127.09070023351563</v>
      </c>
      <c r="N738" s="65">
        <f>IF(M738&gt;'Final Temp'!$I$13,N737+K$2,0)</f>
        <v>582</v>
      </c>
      <c r="O738" s="66">
        <f>IF(N738&gt;0,'Final Temp'!$I$13+(('Final Temp'!$I$17-'Final Temp'!$I$13)*(1-EXP(-N738/'Final Temp'!$I$9))),M738)</f>
        <v>138.85806909805103</v>
      </c>
      <c r="P738" s="66">
        <f>IF(N738=0,O738,'Final Temp'!$I$13)</f>
        <v>75</v>
      </c>
      <c r="Q738" s="66">
        <f t="shared" si="48"/>
        <v>138.85806909805103</v>
      </c>
      <c r="R738" s="66">
        <f>'Final Temp'!$D$13+(('Final Temp'!$I$17-'Final Temp'!$D$13)*(1-EXP(-L738/'Final Temp'!$I$9)))</f>
        <v>139.40123457558846</v>
      </c>
      <c r="S738" s="66">
        <f>IF('Final Temp'!$D$17&gt;='Final Temp'!$I$13,Calcs!R738,"")</f>
        <v>139.40123457558846</v>
      </c>
    </row>
    <row r="739" spans="2:19" x14ac:dyDescent="0.25">
      <c r="B739" s="65">
        <f t="shared" si="49"/>
        <v>1328.3999999999817</v>
      </c>
      <c r="C739" s="66">
        <f>'Final Temp'!$D$13+(('Final Temp'!$D$17-'Final Temp'!$D$13)*(1-EXP(-B739/'Final Temp'!$D$9)))</f>
        <v>137.50279979577226</v>
      </c>
      <c r="D739" s="65">
        <f>IF(C739&gt;'Final Temp'!$I$13,D738+A$2,0)</f>
        <v>1173.5999999999856</v>
      </c>
      <c r="E739" s="66">
        <f>IF(D739&gt;0,'Final Temp'!$I$13+(('Final Temp'!I$17-'Final Temp'!$I$13)*(1-EXP(-D739/'Final Temp'!I$9))),C739)</f>
        <v>139.98123220162415</v>
      </c>
      <c r="F739" s="66">
        <f>IF(D739=0,E739,'Final Temp'!$I$13)</f>
        <v>75</v>
      </c>
      <c r="G739" s="66">
        <f t="shared" si="50"/>
        <v>139.98123220162415</v>
      </c>
      <c r="H739" s="66">
        <f>'Final Temp'!D$13+(('Final Temp'!I$17-'Final Temp'!D$13)*(1-EXP(-B739/'Final Temp'!I$9)))</f>
        <v>139.99014552698827</v>
      </c>
      <c r="I739" s="66">
        <f>IF('Final Temp'!$D$17&gt;='Final Temp'!$I$13,Calcs!H739,"")</f>
        <v>139.99014552698827</v>
      </c>
      <c r="L739" s="65">
        <f t="shared" si="47"/>
        <v>738</v>
      </c>
      <c r="M739" s="66">
        <f>'Final Temp'!$D$13+(('Final Temp'!$D$17-'Final Temp'!$D$13)*(1-EXP(-L739/'Final Temp'!$D$9)))</f>
        <v>127.12650964121957</v>
      </c>
      <c r="N739" s="65">
        <f>IF(M739&gt;'Final Temp'!$I$13,N738+K$2,0)</f>
        <v>583</v>
      </c>
      <c r="O739" s="66">
        <f>IF(N739&gt;0,'Final Temp'!$I$13+(('Final Temp'!$I$17-'Final Temp'!$I$13)*(1-EXP(-N739/'Final Temp'!$I$9))),M739)</f>
        <v>138.86597170240179</v>
      </c>
      <c r="P739" s="66">
        <f>IF(N739=0,O739,'Final Temp'!$I$13)</f>
        <v>75</v>
      </c>
      <c r="Q739" s="66">
        <f t="shared" si="48"/>
        <v>138.86597170240179</v>
      </c>
      <c r="R739" s="66">
        <f>'Final Temp'!$D$13+(('Final Temp'!$I$17-'Final Temp'!$D$13)*(1-EXP(-L739/'Final Temp'!$I$9)))</f>
        <v>139.40537826435281</v>
      </c>
      <c r="S739" s="66">
        <f>IF('Final Temp'!$D$17&gt;='Final Temp'!$I$13,Calcs!R739,"")</f>
        <v>139.40537826435281</v>
      </c>
    </row>
    <row r="740" spans="2:19" x14ac:dyDescent="0.25">
      <c r="B740" s="65">
        <f t="shared" si="49"/>
        <v>1330.1999999999816</v>
      </c>
      <c r="C740" s="66">
        <f>'Final Temp'!$D$13+(('Final Temp'!$D$17-'Final Temp'!$D$13)*(1-EXP(-B740/'Final Temp'!$D$9)))</f>
        <v>137.51525463375089</v>
      </c>
      <c r="D740" s="65">
        <f>IF(C740&gt;'Final Temp'!$I$13,D739+A$2,0)</f>
        <v>1175.3999999999855</v>
      </c>
      <c r="E740" s="66">
        <f>IF(D740&gt;0,'Final Temp'!$I$13+(('Final Temp'!I$17-'Final Temp'!$I$13)*(1-EXP(-D740/'Final Temp'!I$9))),C740)</f>
        <v>139.98146533895988</v>
      </c>
      <c r="F740" s="66">
        <f>IF(D740=0,E740,'Final Temp'!$I$13)</f>
        <v>75</v>
      </c>
      <c r="G740" s="66">
        <f t="shared" si="50"/>
        <v>139.98146533895988</v>
      </c>
      <c r="H740" s="66">
        <f>'Final Temp'!D$13+(('Final Temp'!I$17-'Final Temp'!D$13)*(1-EXP(-B740/'Final Temp'!I$9)))</f>
        <v>139.99026794121806</v>
      </c>
      <c r="I740" s="66">
        <f>IF('Final Temp'!$D$17&gt;='Final Temp'!$I$13,Calcs!H740,"")</f>
        <v>139.99026794121806</v>
      </c>
      <c r="L740" s="65">
        <f t="shared" si="47"/>
        <v>739</v>
      </c>
      <c r="M740" s="66">
        <f>'Final Temp'!$D$13+(('Final Temp'!$D$17-'Final Temp'!$D$13)*(1-EXP(-L740/'Final Temp'!$D$9)))</f>
        <v>127.16221971637231</v>
      </c>
      <c r="N740" s="65">
        <f>IF(M740&gt;'Final Temp'!$I$13,N739+K$2,0)</f>
        <v>584</v>
      </c>
      <c r="O740" s="66">
        <f>IF(N740&gt;0,'Final Temp'!$I$13+(('Final Temp'!$I$17-'Final Temp'!$I$13)*(1-EXP(-N740/'Final Temp'!$I$9))),M740)</f>
        <v>138.87381961766812</v>
      </c>
      <c r="P740" s="66">
        <f>IF(N740=0,O740,'Final Temp'!$I$13)</f>
        <v>75</v>
      </c>
      <c r="Q740" s="66">
        <f t="shared" si="48"/>
        <v>138.87381961766812</v>
      </c>
      <c r="R740" s="66">
        <f>'Final Temp'!$D$13+(('Final Temp'!$I$17-'Final Temp'!$D$13)*(1-EXP(-L740/'Final Temp'!$I$9)))</f>
        <v>139.40949327718516</v>
      </c>
      <c r="S740" s="66">
        <f>IF('Final Temp'!$D$17&gt;='Final Temp'!$I$13,Calcs!R740,"")</f>
        <v>139.40949327718516</v>
      </c>
    </row>
    <row r="741" spans="2:19" x14ac:dyDescent="0.25">
      <c r="B741" s="65">
        <f t="shared" si="49"/>
        <v>1331.9999999999816</v>
      </c>
      <c r="C741" s="66">
        <f>'Final Temp'!$D$13+(('Final Temp'!$D$17-'Final Temp'!$D$13)*(1-EXP(-B741/'Final Temp'!$D$9)))</f>
        <v>137.52764735296591</v>
      </c>
      <c r="D741" s="65">
        <f>IF(C741&gt;'Final Temp'!$I$13,D740+A$2,0)</f>
        <v>1177.1999999999855</v>
      </c>
      <c r="E741" s="66">
        <f>IF(D741&gt;0,'Final Temp'!$I$13+(('Final Temp'!I$17-'Final Temp'!$I$13)*(1-EXP(-D741/'Final Temp'!I$9))),C741)</f>
        <v>139.98169558021709</v>
      </c>
      <c r="F741" s="66">
        <f>IF(D741=0,E741,'Final Temp'!$I$13)</f>
        <v>75</v>
      </c>
      <c r="G741" s="66">
        <f t="shared" si="50"/>
        <v>139.98169558021709</v>
      </c>
      <c r="H741" s="66">
        <f>'Final Temp'!D$13+(('Final Temp'!I$17-'Final Temp'!D$13)*(1-EXP(-B741/'Final Temp'!I$9)))</f>
        <v>139.99038883479386</v>
      </c>
      <c r="I741" s="66">
        <f>IF('Final Temp'!$D$17&gt;='Final Temp'!$I$13,Calcs!H741,"")</f>
        <v>139.99038883479386</v>
      </c>
      <c r="L741" s="65">
        <f t="shared" si="47"/>
        <v>740</v>
      </c>
      <c r="M741" s="66">
        <f>'Final Temp'!$D$13+(('Final Temp'!$D$17-'Final Temp'!$D$13)*(1-EXP(-L741/'Final Temp'!$D$9)))</f>
        <v>127.19783073451471</v>
      </c>
      <c r="N741" s="65">
        <f>IF(M741&gt;'Final Temp'!$I$13,N740+K$2,0)</f>
        <v>585</v>
      </c>
      <c r="O741" s="66">
        <f>IF(N741&gt;0,'Final Temp'!$I$13+(('Final Temp'!$I$17-'Final Temp'!$I$13)*(1-EXP(-N741/'Final Temp'!$I$9))),M741)</f>
        <v>138.88161322231966</v>
      </c>
      <c r="P741" s="66">
        <f>IF(N741=0,O741,'Final Temp'!$I$13)</f>
        <v>75</v>
      </c>
      <c r="Q741" s="66">
        <f t="shared" si="48"/>
        <v>138.88161322231966</v>
      </c>
      <c r="R741" s="66">
        <f>'Final Temp'!$D$13+(('Final Temp'!$I$17-'Final Temp'!$D$13)*(1-EXP(-L741/'Final Temp'!$I$9)))</f>
        <v>139.41357981253412</v>
      </c>
      <c r="S741" s="66">
        <f>IF('Final Temp'!$D$17&gt;='Final Temp'!$I$13,Calcs!R741,"")</f>
        <v>139.41357981253412</v>
      </c>
    </row>
    <row r="742" spans="2:19" x14ac:dyDescent="0.25">
      <c r="B742" s="65">
        <f t="shared" si="49"/>
        <v>1333.7999999999815</v>
      </c>
      <c r="C742" s="66">
        <f>'Final Temp'!$D$13+(('Final Temp'!$D$17-'Final Temp'!$D$13)*(1-EXP(-B742/'Final Temp'!$D$9)))</f>
        <v>137.53997826323604</v>
      </c>
      <c r="D742" s="65">
        <f>IF(C742&gt;'Final Temp'!$I$13,D741+A$2,0)</f>
        <v>1178.9999999999854</v>
      </c>
      <c r="E742" s="66">
        <f>IF(D742&gt;0,'Final Temp'!$I$13+(('Final Temp'!I$17-'Final Temp'!$I$13)*(1-EXP(-D742/'Final Temp'!I$9))),C742)</f>
        <v>139.98192296137148</v>
      </c>
      <c r="F742" s="66">
        <f>IF(D742=0,E742,'Final Temp'!$I$13)</f>
        <v>75</v>
      </c>
      <c r="G742" s="66">
        <f t="shared" si="50"/>
        <v>139.98192296137148</v>
      </c>
      <c r="H742" s="66">
        <f>'Final Temp'!D$13+(('Final Temp'!I$17-'Final Temp'!D$13)*(1-EXP(-B742/'Final Temp'!I$9)))</f>
        <v>139.99050822660553</v>
      </c>
      <c r="I742" s="66">
        <f>IF('Final Temp'!$D$17&gt;='Final Temp'!$I$13,Calcs!H742,"")</f>
        <v>139.99050822660553</v>
      </c>
      <c r="L742" s="65">
        <f t="shared" si="47"/>
        <v>741</v>
      </c>
      <c r="M742" s="66">
        <f>'Final Temp'!$D$13+(('Final Temp'!$D$17-'Final Temp'!$D$13)*(1-EXP(-L742/'Final Temp'!$D$9)))</f>
        <v>127.23334297042335</v>
      </c>
      <c r="N742" s="65">
        <f>IF(M742&gt;'Final Temp'!$I$13,N741+K$2,0)</f>
        <v>586</v>
      </c>
      <c r="O742" s="66">
        <f>IF(N742&gt;0,'Final Temp'!$I$13+(('Final Temp'!$I$17-'Final Temp'!$I$13)*(1-EXP(-N742/'Final Temp'!$I$9))),M742)</f>
        <v>138.88935289220692</v>
      </c>
      <c r="P742" s="66">
        <f>IF(N742=0,O742,'Final Temp'!$I$13)</f>
        <v>75</v>
      </c>
      <c r="Q742" s="66">
        <f t="shared" si="48"/>
        <v>138.88935289220692</v>
      </c>
      <c r="R742" s="66">
        <f>'Final Temp'!$D$13+(('Final Temp'!$I$17-'Final Temp'!$D$13)*(1-EXP(-L742/'Final Temp'!$I$9)))</f>
        <v>139.41763806747485</v>
      </c>
      <c r="S742" s="66">
        <f>IF('Final Temp'!$D$17&gt;='Final Temp'!$I$13,Calcs!R742,"")</f>
        <v>139.41763806747485</v>
      </c>
    </row>
    <row r="743" spans="2:19" x14ac:dyDescent="0.25">
      <c r="B743" s="65">
        <f t="shared" si="49"/>
        <v>1335.5999999999815</v>
      </c>
      <c r="C743" s="66">
        <f>'Final Temp'!$D$13+(('Final Temp'!$D$17-'Final Temp'!$D$13)*(1-EXP(-B743/'Final Temp'!$D$9)))</f>
        <v>137.5522476728346</v>
      </c>
      <c r="D743" s="65">
        <f>IF(C743&gt;'Final Temp'!$I$13,D742+A$2,0)</f>
        <v>1180.7999999999854</v>
      </c>
      <c r="E743" s="66">
        <f>IF(D743&gt;0,'Final Temp'!$I$13+(('Final Temp'!I$17-'Final Temp'!$I$13)*(1-EXP(-D743/'Final Temp'!I$9))),C743)</f>
        <v>139.98214751795183</v>
      </c>
      <c r="F743" s="66">
        <f>IF(D743=0,E743,'Final Temp'!$I$13)</f>
        <v>75</v>
      </c>
      <c r="G743" s="66">
        <f t="shared" si="50"/>
        <v>139.98214751795183</v>
      </c>
      <c r="H743" s="66">
        <f>'Final Temp'!D$13+(('Final Temp'!I$17-'Final Temp'!D$13)*(1-EXP(-B743/'Final Temp'!I$9)))</f>
        <v>139.99062613530833</v>
      </c>
      <c r="I743" s="66">
        <f>IF('Final Temp'!$D$17&gt;='Final Temp'!$I$13,Calcs!H743,"")</f>
        <v>139.99062613530833</v>
      </c>
      <c r="L743" s="65">
        <f t="shared" si="47"/>
        <v>742</v>
      </c>
      <c r="M743" s="66">
        <f>'Final Temp'!$D$13+(('Final Temp'!$D$17-'Final Temp'!$D$13)*(1-EXP(-L743/'Final Temp'!$D$9)))</f>
        <v>127.26875669811254</v>
      </c>
      <c r="N743" s="65">
        <f>IF(M743&gt;'Final Temp'!$I$13,N742+K$2,0)</f>
        <v>587</v>
      </c>
      <c r="O743" s="66">
        <f>IF(N743&gt;0,'Final Temp'!$I$13+(('Final Temp'!$I$17-'Final Temp'!$I$13)*(1-EXP(-N743/'Final Temp'!$I$9))),M743)</f>
        <v>138.89703900057935</v>
      </c>
      <c r="P743" s="66">
        <f>IF(N743=0,O743,'Final Temp'!$I$13)</f>
        <v>75</v>
      </c>
      <c r="Q743" s="66">
        <f t="shared" si="48"/>
        <v>138.89703900057935</v>
      </c>
      <c r="R743" s="66">
        <f>'Final Temp'!$D$13+(('Final Temp'!$I$17-'Final Temp'!$D$13)*(1-EXP(-L743/'Final Temp'!$I$9)))</f>
        <v>139.42166823771885</v>
      </c>
      <c r="S743" s="66">
        <f>IF('Final Temp'!$D$17&gt;='Final Temp'!$I$13,Calcs!R743,"")</f>
        <v>139.42166823771885</v>
      </c>
    </row>
    <row r="744" spans="2:19" x14ac:dyDescent="0.25">
      <c r="B744" s="65">
        <f t="shared" si="49"/>
        <v>1337.3999999999814</v>
      </c>
      <c r="C744" s="66">
        <f>'Final Temp'!$D$13+(('Final Temp'!$D$17-'Final Temp'!$D$13)*(1-EXP(-B744/'Final Temp'!$D$9)))</f>
        <v>137.56445588849749</v>
      </c>
      <c r="D744" s="65">
        <f>IF(C744&gt;'Final Temp'!$I$13,D743+A$2,0)</f>
        <v>1182.5999999999854</v>
      </c>
      <c r="E744" s="66">
        <f>IF(D744&gt;0,'Final Temp'!$I$13+(('Final Temp'!I$17-'Final Temp'!$I$13)*(1-EXP(-D744/'Final Temp'!I$9))),C744)</f>
        <v>139.98236928504548</v>
      </c>
      <c r="F744" s="66">
        <f>IF(D744=0,E744,'Final Temp'!$I$13)</f>
        <v>75</v>
      </c>
      <c r="G744" s="66">
        <f t="shared" si="50"/>
        <v>139.98236928504548</v>
      </c>
      <c r="H744" s="66">
        <f>'Final Temp'!D$13+(('Final Temp'!I$17-'Final Temp'!D$13)*(1-EXP(-B744/'Final Temp'!I$9)))</f>
        <v>139.99074257932566</v>
      </c>
      <c r="I744" s="66">
        <f>IF('Final Temp'!$D$17&gt;='Final Temp'!$I$13,Calcs!H744,"")</f>
        <v>139.99074257932566</v>
      </c>
      <c r="L744" s="65">
        <f t="shared" si="47"/>
        <v>743</v>
      </c>
      <c r="M744" s="66">
        <f>'Final Temp'!$D$13+(('Final Temp'!$D$17-'Final Temp'!$D$13)*(1-EXP(-L744/'Final Temp'!$D$9)))</f>
        <v>127.30407219083656</v>
      </c>
      <c r="N744" s="65">
        <f>IF(M744&gt;'Final Temp'!$I$13,N743+K$2,0)</f>
        <v>588</v>
      </c>
      <c r="O744" s="66">
        <f>IF(N744&gt;0,'Final Temp'!$I$13+(('Final Temp'!$I$17-'Final Temp'!$I$13)*(1-EXP(-N744/'Final Temp'!$I$9))),M744)</f>
        <v>138.90467191810342</v>
      </c>
      <c r="P744" s="66">
        <f>IF(N744=0,O744,'Final Temp'!$I$13)</f>
        <v>75</v>
      </c>
      <c r="Q744" s="66">
        <f t="shared" si="48"/>
        <v>138.90467191810342</v>
      </c>
      <c r="R744" s="66">
        <f>'Final Temp'!$D$13+(('Final Temp'!$I$17-'Final Temp'!$D$13)*(1-EXP(-L744/'Final Temp'!$I$9)))</f>
        <v>139.42567051762296</v>
      </c>
      <c r="S744" s="66">
        <f>IF('Final Temp'!$D$17&gt;='Final Temp'!$I$13,Calcs!R744,"")</f>
        <v>139.42567051762296</v>
      </c>
    </row>
    <row r="745" spans="2:19" x14ac:dyDescent="0.25">
      <c r="B745" s="65">
        <f t="shared" si="49"/>
        <v>1339.1999999999814</v>
      </c>
      <c r="C745" s="66">
        <f>'Final Temp'!$D$13+(('Final Temp'!$D$17-'Final Temp'!$D$13)*(1-EXP(-B745/'Final Temp'!$D$9)))</f>
        <v>137.57660321543074</v>
      </c>
      <c r="D745" s="65">
        <f>IF(C745&gt;'Final Temp'!$I$13,D744+A$2,0)</f>
        <v>1184.3999999999853</v>
      </c>
      <c r="E745" s="66">
        <f>IF(D745&gt;0,'Final Temp'!$I$13+(('Final Temp'!I$17-'Final Temp'!$I$13)*(1-EXP(-D745/'Final Temp'!I$9))),C745)</f>
        <v>139.98258829730409</v>
      </c>
      <c r="F745" s="66">
        <f>IF(D745=0,E745,'Final Temp'!$I$13)</f>
        <v>75</v>
      </c>
      <c r="G745" s="66">
        <f t="shared" si="50"/>
        <v>139.98258829730409</v>
      </c>
      <c r="H745" s="66">
        <f>'Final Temp'!D$13+(('Final Temp'!I$17-'Final Temp'!D$13)*(1-EXP(-B745/'Final Temp'!I$9)))</f>
        <v>139.99085757685219</v>
      </c>
      <c r="I745" s="66">
        <f>IF('Final Temp'!$D$17&gt;='Final Temp'!$I$13,Calcs!H745,"")</f>
        <v>139.99085757685219</v>
      </c>
      <c r="L745" s="65">
        <f t="shared" si="47"/>
        <v>744</v>
      </c>
      <c r="M745" s="66">
        <f>'Final Temp'!$D$13+(('Final Temp'!$D$17-'Final Temp'!$D$13)*(1-EXP(-L745/'Final Temp'!$D$9)))</f>
        <v>127.33928972109165</v>
      </c>
      <c r="N745" s="65">
        <f>IF(M745&gt;'Final Temp'!$I$13,N744+K$2,0)</f>
        <v>589</v>
      </c>
      <c r="O745" s="66">
        <f>IF(N745&gt;0,'Final Temp'!$I$13+(('Final Temp'!$I$17-'Final Temp'!$I$13)*(1-EXP(-N745/'Final Temp'!$I$9))),M745)</f>
        <v>138.91225201288037</v>
      </c>
      <c r="P745" s="66">
        <f>IF(N745=0,O745,'Final Temp'!$I$13)</f>
        <v>75</v>
      </c>
      <c r="Q745" s="66">
        <f t="shared" si="48"/>
        <v>138.91225201288037</v>
      </c>
      <c r="R745" s="66">
        <f>'Final Temp'!$D$13+(('Final Temp'!$I$17-'Final Temp'!$D$13)*(1-EXP(-L745/'Final Temp'!$I$9)))</f>
        <v>139.42964510019925</v>
      </c>
      <c r="S745" s="66">
        <f>IF('Final Temp'!$D$17&gt;='Final Temp'!$I$13,Calcs!R745,"")</f>
        <v>139.42964510019925</v>
      </c>
    </row>
    <row r="746" spans="2:19" x14ac:dyDescent="0.25">
      <c r="B746" s="65">
        <f t="shared" si="49"/>
        <v>1340.9999999999814</v>
      </c>
      <c r="C746" s="66">
        <f>'Final Temp'!$D$13+(('Final Temp'!$D$17-'Final Temp'!$D$13)*(1-EXP(-B746/'Final Temp'!$D$9)))</f>
        <v>137.58868995731819</v>
      </c>
      <c r="D746" s="65">
        <f>IF(C746&gt;'Final Temp'!$I$13,D745+A$2,0)</f>
        <v>1186.1999999999853</v>
      </c>
      <c r="E746" s="66">
        <f>IF(D746&gt;0,'Final Temp'!$I$13+(('Final Temp'!I$17-'Final Temp'!$I$13)*(1-EXP(-D746/'Final Temp'!I$9))),C746)</f>
        <v>139.98280458894874</v>
      </c>
      <c r="F746" s="66">
        <f>IF(D746=0,E746,'Final Temp'!$I$13)</f>
        <v>75</v>
      </c>
      <c r="G746" s="66">
        <f t="shared" si="50"/>
        <v>139.98280458894874</v>
      </c>
      <c r="H746" s="66">
        <f>'Final Temp'!D$13+(('Final Temp'!I$17-'Final Temp'!D$13)*(1-EXP(-B746/'Final Temp'!I$9)))</f>
        <v>139.99097114585649</v>
      </c>
      <c r="I746" s="66">
        <f>IF('Final Temp'!$D$17&gt;='Final Temp'!$I$13,Calcs!H746,"")</f>
        <v>139.99097114585649</v>
      </c>
      <c r="L746" s="65">
        <f t="shared" si="47"/>
        <v>745</v>
      </c>
      <c r="M746" s="66">
        <f>'Final Temp'!$D$13+(('Final Temp'!$D$17-'Final Temp'!$D$13)*(1-EXP(-L746/'Final Temp'!$D$9)))</f>
        <v>127.37440956061818</v>
      </c>
      <c r="N746" s="65">
        <f>IF(M746&gt;'Final Temp'!$I$13,N745+K$2,0)</f>
        <v>590</v>
      </c>
      <c r="O746" s="66">
        <f>IF(N746&gt;0,'Final Temp'!$I$13+(('Final Temp'!$I$17-'Final Temp'!$I$13)*(1-EXP(-N746/'Final Temp'!$I$9))),M746)</f>
        <v>138.91977965046414</v>
      </c>
      <c r="P746" s="66">
        <f>IF(N746=0,O746,'Final Temp'!$I$13)</f>
        <v>75</v>
      </c>
      <c r="Q746" s="66">
        <f t="shared" si="48"/>
        <v>138.91977965046414</v>
      </c>
      <c r="R746" s="66">
        <f>'Final Temp'!$D$13+(('Final Temp'!$I$17-'Final Temp'!$D$13)*(1-EXP(-L746/'Final Temp'!$I$9)))</f>
        <v>139.43359217712393</v>
      </c>
      <c r="S746" s="66">
        <f>IF('Final Temp'!$D$17&gt;='Final Temp'!$I$13,Calcs!R746,"")</f>
        <v>139.43359217712393</v>
      </c>
    </row>
    <row r="747" spans="2:19" x14ac:dyDescent="0.25">
      <c r="B747" s="65">
        <f t="shared" si="49"/>
        <v>1342.7999999999813</v>
      </c>
      <c r="C747" s="66">
        <f>'Final Temp'!$D$13+(('Final Temp'!$D$17-'Final Temp'!$D$13)*(1-EXP(-B747/'Final Temp'!$D$9)))</f>
        <v>137.60071641632896</v>
      </c>
      <c r="D747" s="65">
        <f>IF(C747&gt;'Final Temp'!$I$13,D746+A$2,0)</f>
        <v>1187.9999999999852</v>
      </c>
      <c r="E747" s="66">
        <f>IF(D747&gt;0,'Final Temp'!$I$13+(('Final Temp'!I$17-'Final Temp'!$I$13)*(1-EXP(-D747/'Final Temp'!I$9))),C747)</f>
        <v>139.98301819377539</v>
      </c>
      <c r="F747" s="66">
        <f>IF(D747=0,E747,'Final Temp'!$I$13)</f>
        <v>75</v>
      </c>
      <c r="G747" s="66">
        <f t="shared" si="50"/>
        <v>139.98301819377539</v>
      </c>
      <c r="H747" s="66">
        <f>'Final Temp'!D$13+(('Final Temp'!I$17-'Final Temp'!D$13)*(1-EXP(-B747/'Final Temp'!I$9)))</f>
        <v>139.99108330408399</v>
      </c>
      <c r="I747" s="66">
        <f>IF('Final Temp'!$D$17&gt;='Final Temp'!$I$13,Calcs!H747,"")</f>
        <v>139.99108330408399</v>
      </c>
      <c r="L747" s="65">
        <f t="shared" si="47"/>
        <v>746</v>
      </c>
      <c r="M747" s="66">
        <f>'Final Temp'!$D$13+(('Final Temp'!$D$17-'Final Temp'!$D$13)*(1-EXP(-L747/'Final Temp'!$D$9)))</f>
        <v>127.40943198040276</v>
      </c>
      <c r="N747" s="65">
        <f>IF(M747&gt;'Final Temp'!$I$13,N746+K$2,0)</f>
        <v>591</v>
      </c>
      <c r="O747" s="66">
        <f>IF(N747&gt;0,'Final Temp'!$I$13+(('Final Temp'!$I$17-'Final Temp'!$I$13)*(1-EXP(-N747/'Final Temp'!$I$9))),M747)</f>
        <v>138.92725519387875</v>
      </c>
      <c r="P747" s="66">
        <f>IF(N747=0,O747,'Final Temp'!$I$13)</f>
        <v>75</v>
      </c>
      <c r="Q747" s="66">
        <f t="shared" si="48"/>
        <v>138.92725519387875</v>
      </c>
      <c r="R747" s="66">
        <f>'Final Temp'!$D$13+(('Final Temp'!$I$17-'Final Temp'!$D$13)*(1-EXP(-L747/'Final Temp'!$I$9)))</f>
        <v>139.43751193874675</v>
      </c>
      <c r="S747" s="66">
        <f>IF('Final Temp'!$D$17&gt;='Final Temp'!$I$13,Calcs!R747,"")</f>
        <v>139.43751193874675</v>
      </c>
    </row>
    <row r="748" spans="2:19" x14ac:dyDescent="0.25">
      <c r="B748" s="65">
        <f t="shared" si="49"/>
        <v>1344.5999999999813</v>
      </c>
      <c r="C748" s="66">
        <f>'Final Temp'!$D$13+(('Final Temp'!$D$17-'Final Temp'!$D$13)*(1-EXP(-B748/'Final Temp'!$D$9)))</f>
        <v>137.61268289312517</v>
      </c>
      <c r="D748" s="65">
        <f>IF(C748&gt;'Final Temp'!$I$13,D747+A$2,0)</f>
        <v>1189.7999999999852</v>
      </c>
      <c r="E748" s="66">
        <f>IF(D748&gt;0,'Final Temp'!$I$13+(('Final Temp'!I$17-'Final Temp'!$I$13)*(1-EXP(-D748/'Final Temp'!I$9))),C748)</f>
        <v>139.98322914516029</v>
      </c>
      <c r="F748" s="66">
        <f>IF(D748=0,E748,'Final Temp'!$I$13)</f>
        <v>75</v>
      </c>
      <c r="G748" s="66">
        <f t="shared" si="50"/>
        <v>139.98322914516029</v>
      </c>
      <c r="H748" s="66">
        <f>'Final Temp'!D$13+(('Final Temp'!I$17-'Final Temp'!D$13)*(1-EXP(-B748/'Final Temp'!I$9)))</f>
        <v>139.99119406905959</v>
      </c>
      <c r="I748" s="66">
        <f>IF('Final Temp'!$D$17&gt;='Final Temp'!$I$13,Calcs!H748,"")</f>
        <v>139.99119406905959</v>
      </c>
      <c r="L748" s="65">
        <f t="shared" si="47"/>
        <v>747</v>
      </c>
      <c r="M748" s="66">
        <f>'Final Temp'!$D$13+(('Final Temp'!$D$17-'Final Temp'!$D$13)*(1-EXP(-L748/'Final Temp'!$D$9)))</f>
        <v>127.44435725068028</v>
      </c>
      <c r="N748" s="65">
        <f>IF(M748&gt;'Final Temp'!$I$13,N747+K$2,0)</f>
        <v>592</v>
      </c>
      <c r="O748" s="66">
        <f>IF(N748&gt;0,'Final Temp'!$I$13+(('Final Temp'!$I$17-'Final Temp'!$I$13)*(1-EXP(-N748/'Final Temp'!$I$9))),M748)</f>
        <v>138.93467900363612</v>
      </c>
      <c r="P748" s="66">
        <f>IF(N748=0,O748,'Final Temp'!$I$13)</f>
        <v>75</v>
      </c>
      <c r="Q748" s="66">
        <f t="shared" si="48"/>
        <v>138.93467900363612</v>
      </c>
      <c r="R748" s="66">
        <f>'Final Temp'!$D$13+(('Final Temp'!$I$17-'Final Temp'!$D$13)*(1-EXP(-L748/'Final Temp'!$I$9)))</f>
        <v>139.4414045741002</v>
      </c>
      <c r="S748" s="66">
        <f>IF('Final Temp'!$D$17&gt;='Final Temp'!$I$13,Calcs!R748,"")</f>
        <v>139.4414045741002</v>
      </c>
    </row>
    <row r="749" spans="2:19" x14ac:dyDescent="0.25">
      <c r="B749" s="65">
        <f t="shared" si="49"/>
        <v>1346.3999999999812</v>
      </c>
      <c r="C749" s="66">
        <f>'Final Temp'!$D$13+(('Final Temp'!$D$17-'Final Temp'!$D$13)*(1-EXP(-B749/'Final Temp'!$D$9)))</f>
        <v>137.6245896868694</v>
      </c>
      <c r="D749" s="65">
        <f>IF(C749&gt;'Final Temp'!$I$13,D748+A$2,0)</f>
        <v>1191.5999999999851</v>
      </c>
      <c r="E749" s="66">
        <f>IF(D749&gt;0,'Final Temp'!$I$13+(('Final Temp'!I$17-'Final Temp'!$I$13)*(1-EXP(-D749/'Final Temp'!I$9))),C749)</f>
        <v>139.98343747606498</v>
      </c>
      <c r="F749" s="66">
        <f>IF(D749=0,E749,'Final Temp'!$I$13)</f>
        <v>75</v>
      </c>
      <c r="G749" s="66">
        <f t="shared" si="50"/>
        <v>139.98343747606498</v>
      </c>
      <c r="H749" s="66">
        <f>'Final Temp'!D$13+(('Final Temp'!I$17-'Final Temp'!D$13)*(1-EXP(-B749/'Final Temp'!I$9)))</f>
        <v>139.99130345809056</v>
      </c>
      <c r="I749" s="66">
        <f>IF('Final Temp'!$D$17&gt;='Final Temp'!$I$13,Calcs!H749,"")</f>
        <v>139.99130345809056</v>
      </c>
      <c r="L749" s="65">
        <f t="shared" si="47"/>
        <v>748</v>
      </c>
      <c r="M749" s="66">
        <f>'Final Temp'!$D$13+(('Final Temp'!$D$17-'Final Temp'!$D$13)*(1-EXP(-L749/'Final Temp'!$D$9)))</f>
        <v>127.47918564093602</v>
      </c>
      <c r="N749" s="65">
        <f>IF(M749&gt;'Final Temp'!$I$13,N748+K$2,0)</f>
        <v>593</v>
      </c>
      <c r="O749" s="66">
        <f>IF(N749&gt;0,'Final Temp'!$I$13+(('Final Temp'!$I$17-'Final Temp'!$I$13)*(1-EXP(-N749/'Final Temp'!$I$9))),M749)</f>
        <v>138.94205143775315</v>
      </c>
      <c r="P749" s="66">
        <f>IF(N749=0,O749,'Final Temp'!$I$13)</f>
        <v>75</v>
      </c>
      <c r="Q749" s="66">
        <f t="shared" si="48"/>
        <v>138.94205143775315</v>
      </c>
      <c r="R749" s="66">
        <f>'Final Temp'!$D$13+(('Final Temp'!$I$17-'Final Temp'!$D$13)*(1-EXP(-L749/'Final Temp'!$I$9)))</f>
        <v>139.44527027090857</v>
      </c>
      <c r="S749" s="66">
        <f>IF('Final Temp'!$D$17&gt;='Final Temp'!$I$13,Calcs!R749,"")</f>
        <v>139.44527027090857</v>
      </c>
    </row>
    <row r="750" spans="2:19" x14ac:dyDescent="0.25">
      <c r="B750" s="65">
        <f t="shared" si="49"/>
        <v>1348.1999999999812</v>
      </c>
      <c r="C750" s="66">
        <f>'Final Temp'!$D$13+(('Final Temp'!$D$17-'Final Temp'!$D$13)*(1-EXP(-B750/'Final Temp'!$D$9)))</f>
        <v>137.63643709523203</v>
      </c>
      <c r="D750" s="65">
        <f>IF(C750&gt;'Final Temp'!$I$13,D749+A$2,0)</f>
        <v>1193.3999999999851</v>
      </c>
      <c r="E750" s="66">
        <f>IF(D750&gt;0,'Final Temp'!$I$13+(('Final Temp'!I$17-'Final Temp'!$I$13)*(1-EXP(-D750/'Final Temp'!I$9))),C750)</f>
        <v>139.98364321904165</v>
      </c>
      <c r="F750" s="66">
        <f>IF(D750=0,E750,'Final Temp'!$I$13)</f>
        <v>75</v>
      </c>
      <c r="G750" s="66">
        <f t="shared" si="50"/>
        <v>139.98364321904165</v>
      </c>
      <c r="H750" s="66">
        <f>'Final Temp'!D$13+(('Final Temp'!I$17-'Final Temp'!D$13)*(1-EXP(-B750/'Final Temp'!I$9)))</f>
        <v>139.99141148826916</v>
      </c>
      <c r="I750" s="66">
        <f>IF('Final Temp'!$D$17&gt;='Final Temp'!$I$13,Calcs!H750,"")</f>
        <v>139.99141148826916</v>
      </c>
      <c r="L750" s="65">
        <f t="shared" si="47"/>
        <v>749</v>
      </c>
      <c r="M750" s="66">
        <f>'Final Temp'!$D$13+(('Final Temp'!$D$17-'Final Temp'!$D$13)*(1-EXP(-L750/'Final Temp'!$D$9)))</f>
        <v>127.51391741990773</v>
      </c>
      <c r="N750" s="65">
        <f>IF(M750&gt;'Final Temp'!$I$13,N749+K$2,0)</f>
        <v>594</v>
      </c>
      <c r="O750" s="66">
        <f>IF(N750&gt;0,'Final Temp'!$I$13+(('Final Temp'!$I$17-'Final Temp'!$I$13)*(1-EXP(-N750/'Final Temp'!$I$9))),M750)</f>
        <v>138.94937285176923</v>
      </c>
      <c r="P750" s="66">
        <f>IF(N750=0,O750,'Final Temp'!$I$13)</f>
        <v>75</v>
      </c>
      <c r="Q750" s="66">
        <f t="shared" si="48"/>
        <v>138.94937285176923</v>
      </c>
      <c r="R750" s="66">
        <f>'Final Temp'!$D$13+(('Final Temp'!$I$17-'Final Temp'!$D$13)*(1-EXP(-L750/'Final Temp'!$I$9)))</f>
        <v>139.44910921559699</v>
      </c>
      <c r="S750" s="66">
        <f>IF('Final Temp'!$D$17&gt;='Final Temp'!$I$13,Calcs!R750,"")</f>
        <v>139.44910921559699</v>
      </c>
    </row>
    <row r="751" spans="2:19" x14ac:dyDescent="0.25">
      <c r="B751" s="65">
        <f t="shared" si="49"/>
        <v>1349.9999999999811</v>
      </c>
      <c r="C751" s="66">
        <f>'Final Temp'!$D$13+(('Final Temp'!$D$17-'Final Temp'!$D$13)*(1-EXP(-B751/'Final Temp'!$D$9)))</f>
        <v>137.64822541439895</v>
      </c>
      <c r="D751" s="65">
        <f>IF(C751&gt;'Final Temp'!$I$13,D750+A$2,0)</f>
        <v>1195.199999999985</v>
      </c>
      <c r="E751" s="66">
        <f>IF(D751&gt;0,'Final Temp'!$I$13+(('Final Temp'!I$17-'Final Temp'!$I$13)*(1-EXP(-D751/'Final Temp'!I$9))),C751)</f>
        <v>139.98384640623797</v>
      </c>
      <c r="F751" s="66">
        <f>IF(D751=0,E751,'Final Temp'!$I$13)</f>
        <v>75</v>
      </c>
      <c r="G751" s="66">
        <f t="shared" si="50"/>
        <v>139.98384640623797</v>
      </c>
      <c r="H751" s="66">
        <f>'Final Temp'!D$13+(('Final Temp'!I$17-'Final Temp'!D$13)*(1-EXP(-B751/'Final Temp'!I$9)))</f>
        <v>139.99151817647535</v>
      </c>
      <c r="I751" s="66">
        <f>IF('Final Temp'!$D$17&gt;='Final Temp'!$I$13,Calcs!H751,"")</f>
        <v>139.99151817647535</v>
      </c>
      <c r="L751" s="68">
        <f t="shared" si="47"/>
        <v>750</v>
      </c>
      <c r="M751" s="69">
        <f>'Final Temp'!$D$13+(('Final Temp'!$D$17-'Final Temp'!$D$13)*(1-EXP(-L751/'Final Temp'!$D$9)))</f>
        <v>127.5485528555877</v>
      </c>
      <c r="N751" s="68">
        <f>IF(M751&gt;'Final Temp'!$I$13,N750+K$2,0)</f>
        <v>595</v>
      </c>
      <c r="O751" s="69">
        <f>IF(N751&gt;0,'Final Temp'!$I$13+(('Final Temp'!$I$17-'Final Temp'!$I$13)*(1-EXP(-N751/'Final Temp'!$I$9))),M751)</f>
        <v>138.95664359876318</v>
      </c>
      <c r="P751" s="69">
        <f>IF(N751=0,O751,'Final Temp'!$I$13)</f>
        <v>75</v>
      </c>
      <c r="Q751" s="69">
        <f t="shared" si="48"/>
        <v>138.95664359876318</v>
      </c>
      <c r="R751" s="69">
        <f>'Final Temp'!$D$13+(('Final Temp'!$I$17-'Final Temp'!$D$13)*(1-EXP(-L751/'Final Temp'!$I$9)))</f>
        <v>139.45292159330057</v>
      </c>
      <c r="S751" s="66">
        <f>IF('Final Temp'!$D$17&gt;='Final Temp'!$I$13,Calcs!R751,"")</f>
        <v>139.45292159330057</v>
      </c>
    </row>
    <row r="752" spans="2:19" x14ac:dyDescent="0.25">
      <c r="B752" s="65">
        <f t="shared" si="49"/>
        <v>1351.7999999999811</v>
      </c>
      <c r="C752" s="66">
        <f>'Final Temp'!$D$13+(('Final Temp'!$D$17-'Final Temp'!$D$13)*(1-EXP(-B752/'Final Temp'!$D$9)))</f>
        <v>137.65995493907877</v>
      </c>
      <c r="D752" s="65">
        <f>IF(C752&gt;'Final Temp'!$I$13,D751+A$2,0)</f>
        <v>1196.999999999985</v>
      </c>
      <c r="E752" s="66">
        <f>IF(D752&gt;0,'Final Temp'!$I$13+(('Final Temp'!I$17-'Final Temp'!$I$13)*(1-EXP(-D752/'Final Temp'!I$9))),C752)</f>
        <v>139.98404706940244</v>
      </c>
      <c r="F752" s="66">
        <f>IF(D752=0,E752,'Final Temp'!$I$13)</f>
        <v>75</v>
      </c>
      <c r="G752" s="66">
        <f t="shared" si="50"/>
        <v>139.98404706940244</v>
      </c>
      <c r="H752" s="66">
        <f>'Final Temp'!D$13+(('Final Temp'!I$17-'Final Temp'!D$13)*(1-EXP(-B752/'Final Temp'!I$9)))</f>
        <v>139.99162353937936</v>
      </c>
      <c r="I752" s="66">
        <f>IF('Final Temp'!$D$17&gt;='Final Temp'!$I$13,Calcs!H752,"")</f>
        <v>139.99162353937936</v>
      </c>
      <c r="L752" s="65">
        <f t="shared" si="47"/>
        <v>751</v>
      </c>
      <c r="M752" s="66">
        <f>'Final Temp'!$D$13+(('Final Temp'!$D$17-'Final Temp'!$D$13)*(1-EXP(-L752/'Final Temp'!$D$9)))</f>
        <v>127.58309221522484</v>
      </c>
      <c r="N752" s="65">
        <f>IF(M752&gt;'Final Temp'!$I$13,N751+K$2,0)</f>
        <v>596</v>
      </c>
      <c r="O752" s="66">
        <f>IF(N752&gt;0,'Final Temp'!$I$13+(('Final Temp'!$I$17-'Final Temp'!$I$13)*(1-EXP(-N752/'Final Temp'!$I$9))),M752)</f>
        <v>138.96386402937043</v>
      </c>
      <c r="P752" s="66">
        <f>IF(N752=0,O752,'Final Temp'!$I$13)</f>
        <v>75</v>
      </c>
      <c r="Q752" s="66">
        <f t="shared" si="48"/>
        <v>138.96386402937043</v>
      </c>
      <c r="R752" s="66">
        <f>'Final Temp'!$D$13+(('Final Temp'!$I$17-'Final Temp'!$D$13)*(1-EXP(-L752/'Final Temp'!$I$9)))</f>
        <v>139.45670758787313</v>
      </c>
      <c r="S752" s="66">
        <f>IF('Final Temp'!$D$17&gt;='Final Temp'!$I$13,Calcs!R752,"")</f>
        <v>139.45670758787313</v>
      </c>
    </row>
    <row r="753" spans="2:19" x14ac:dyDescent="0.25">
      <c r="B753" s="65">
        <f t="shared" si="49"/>
        <v>1353.599999999981</v>
      </c>
      <c r="C753" s="66">
        <f>'Final Temp'!$D$13+(('Final Temp'!$D$17-'Final Temp'!$D$13)*(1-EXP(-B753/'Final Temp'!$D$9)))</f>
        <v>137.67162596251018</v>
      </c>
      <c r="D753" s="65">
        <f>IF(C753&gt;'Final Temp'!$I$13,D752+A$2,0)</f>
        <v>1198.7999999999849</v>
      </c>
      <c r="E753" s="66">
        <f>IF(D753&gt;0,'Final Temp'!$I$13+(('Final Temp'!I$17-'Final Temp'!$I$13)*(1-EXP(-D753/'Final Temp'!I$9))),C753)</f>
        <v>139.98424523988902</v>
      </c>
      <c r="F753" s="66">
        <f>IF(D753=0,E753,'Final Temp'!$I$13)</f>
        <v>75</v>
      </c>
      <c r="G753" s="66">
        <f t="shared" si="50"/>
        <v>139.98424523988902</v>
      </c>
      <c r="H753" s="66">
        <f>'Final Temp'!D$13+(('Final Temp'!I$17-'Final Temp'!D$13)*(1-EXP(-B753/'Final Temp'!I$9)))</f>
        <v>139.99172759344435</v>
      </c>
      <c r="I753" s="66">
        <f>IF('Final Temp'!$D$17&gt;='Final Temp'!$I$13,Calcs!H753,"")</f>
        <v>139.99172759344435</v>
      </c>
      <c r="L753" s="65">
        <f t="shared" si="47"/>
        <v>752</v>
      </c>
      <c r="M753" s="66">
        <f>'Final Temp'!$D$13+(('Final Temp'!$D$17-'Final Temp'!$D$13)*(1-EXP(-L753/'Final Temp'!$D$9)))</f>
        <v>127.61753576532674</v>
      </c>
      <c r="N753" s="65">
        <f>IF(M753&gt;'Final Temp'!$I$13,N752+K$2,0)</f>
        <v>597</v>
      </c>
      <c r="O753" s="66">
        <f>IF(N753&gt;0,'Final Temp'!$I$13+(('Final Temp'!$I$17-'Final Temp'!$I$13)*(1-EXP(-N753/'Final Temp'!$I$9))),M753)</f>
        <v>138.97103449179991</v>
      </c>
      <c r="P753" s="66">
        <f>IF(N753=0,O753,'Final Temp'!$I$13)</f>
        <v>75</v>
      </c>
      <c r="Q753" s="66">
        <f t="shared" si="48"/>
        <v>138.97103449179991</v>
      </c>
      <c r="R753" s="66">
        <f>'Final Temp'!$D$13+(('Final Temp'!$I$17-'Final Temp'!$D$13)*(1-EXP(-L753/'Final Temp'!$I$9)))</f>
        <v>139.46046738189614</v>
      </c>
      <c r="S753" s="66">
        <f>IF('Final Temp'!$D$17&gt;='Final Temp'!$I$13,Calcs!R753,"")</f>
        <v>139.46046738189614</v>
      </c>
    </row>
    <row r="754" spans="2:19" x14ac:dyDescent="0.25">
      <c r="B754" s="65">
        <f t="shared" si="49"/>
        <v>1355.399999999981</v>
      </c>
      <c r="C754" s="66">
        <f>'Final Temp'!$D$13+(('Final Temp'!$D$17-'Final Temp'!$D$13)*(1-EXP(-B754/'Final Temp'!$D$9)))</f>
        <v>137.68323877646935</v>
      </c>
      <c r="D754" s="65">
        <f>IF(C754&gt;'Final Temp'!$I$13,D753+A$2,0)</f>
        <v>1200.5999999999849</v>
      </c>
      <c r="E754" s="66">
        <f>IF(D754&gt;0,'Final Temp'!$I$13+(('Final Temp'!I$17-'Final Temp'!$I$13)*(1-EXP(-D754/'Final Temp'!I$9))),C754)</f>
        <v>139.9844409486623</v>
      </c>
      <c r="F754" s="66">
        <f>IF(D754=0,E754,'Final Temp'!$I$13)</f>
        <v>75</v>
      </c>
      <c r="G754" s="66">
        <f t="shared" si="50"/>
        <v>139.9844409486623</v>
      </c>
      <c r="H754" s="66">
        <f>'Final Temp'!D$13+(('Final Temp'!I$17-'Final Temp'!D$13)*(1-EXP(-B754/'Final Temp'!I$9)))</f>
        <v>139.99183035492896</v>
      </c>
      <c r="I754" s="66">
        <f>IF('Final Temp'!$D$17&gt;='Final Temp'!$I$13,Calcs!H754,"")</f>
        <v>139.99183035492896</v>
      </c>
      <c r="L754" s="65">
        <f t="shared" si="47"/>
        <v>753</v>
      </c>
      <c r="M754" s="66">
        <f>'Final Temp'!$D$13+(('Final Temp'!$D$17-'Final Temp'!$D$13)*(1-EXP(-L754/'Final Temp'!$D$9)))</f>
        <v>127.65188377166169</v>
      </c>
      <c r="N754" s="65">
        <f>IF(M754&gt;'Final Temp'!$I$13,N753+K$2,0)</f>
        <v>598</v>
      </c>
      <c r="O754" s="66">
        <f>IF(N754&gt;0,'Final Temp'!$I$13+(('Final Temp'!$I$17-'Final Temp'!$I$13)*(1-EXP(-N754/'Final Temp'!$I$9))),M754)</f>
        <v>138.97815533185076</v>
      </c>
      <c r="P754" s="66">
        <f>IF(N754=0,O754,'Final Temp'!$I$13)</f>
        <v>75</v>
      </c>
      <c r="Q754" s="66">
        <f t="shared" si="48"/>
        <v>138.97815533185076</v>
      </c>
      <c r="R754" s="66">
        <f>'Final Temp'!$D$13+(('Final Temp'!$I$17-'Final Temp'!$D$13)*(1-EXP(-L754/'Final Temp'!$I$9)))</f>
        <v>139.46420115668752</v>
      </c>
      <c r="S754" s="66">
        <f>IF('Final Temp'!$D$17&gt;='Final Temp'!$I$13,Calcs!R754,"")</f>
        <v>139.46420115668752</v>
      </c>
    </row>
    <row r="755" spans="2:19" x14ac:dyDescent="0.25">
      <c r="B755" s="65">
        <f t="shared" si="49"/>
        <v>1357.1999999999809</v>
      </c>
      <c r="C755" s="66">
        <f>'Final Temp'!$D$13+(('Final Temp'!$D$17-'Final Temp'!$D$13)*(1-EXP(-B755/'Final Temp'!$D$9)))</f>
        <v>137.69479367127732</v>
      </c>
      <c r="D755" s="65">
        <f>IF(C755&gt;'Final Temp'!$I$13,D754+A$2,0)</f>
        <v>1202.3999999999849</v>
      </c>
      <c r="E755" s="66">
        <f>IF(D755&gt;0,'Final Temp'!$I$13+(('Final Temp'!I$17-'Final Temp'!$I$13)*(1-EXP(-D755/'Final Temp'!I$9))),C755)</f>
        <v>139.98463422630215</v>
      </c>
      <c r="F755" s="66">
        <f>IF(D755=0,E755,'Final Temp'!$I$13)</f>
        <v>75</v>
      </c>
      <c r="G755" s="66">
        <f t="shared" si="50"/>
        <v>139.98463422630215</v>
      </c>
      <c r="H755" s="66">
        <f>'Final Temp'!D$13+(('Final Temp'!I$17-'Final Temp'!D$13)*(1-EXP(-B755/'Final Temp'!I$9)))</f>
        <v>139.99193183988993</v>
      </c>
      <c r="I755" s="66">
        <f>IF('Final Temp'!$D$17&gt;='Final Temp'!$I$13,Calcs!H755,"")</f>
        <v>139.99193183988993</v>
      </c>
      <c r="L755" s="65">
        <f t="shared" si="47"/>
        <v>754</v>
      </c>
      <c r="M755" s="66">
        <f>'Final Temp'!$D$13+(('Final Temp'!$D$17-'Final Temp'!$D$13)*(1-EXP(-L755/'Final Temp'!$D$9)))</f>
        <v>127.68613649926075</v>
      </c>
      <c r="N755" s="65">
        <f>IF(M755&gt;'Final Temp'!$I$13,N754+K$2,0)</f>
        <v>599</v>
      </c>
      <c r="O755" s="66">
        <f>IF(N755&gt;0,'Final Temp'!$I$13+(('Final Temp'!$I$17-'Final Temp'!$I$13)*(1-EXP(-N755/'Final Temp'!$I$9))),M755)</f>
        <v>138.98522689292906</v>
      </c>
      <c r="P755" s="66">
        <f>IF(N755=0,O755,'Final Temp'!$I$13)</f>
        <v>75</v>
      </c>
      <c r="Q755" s="66">
        <f t="shared" si="48"/>
        <v>138.98522689292906</v>
      </c>
      <c r="R755" s="66">
        <f>'Final Temp'!$D$13+(('Final Temp'!$I$17-'Final Temp'!$D$13)*(1-EXP(-L755/'Final Temp'!$I$9)))</f>
        <v>139.46790909231049</v>
      </c>
      <c r="S755" s="66">
        <f>IF('Final Temp'!$D$17&gt;='Final Temp'!$I$13,Calcs!R755,"")</f>
        <v>139.46790909231049</v>
      </c>
    </row>
    <row r="756" spans="2:19" x14ac:dyDescent="0.25">
      <c r="B756" s="65">
        <f t="shared" si="49"/>
        <v>1358.9999999999809</v>
      </c>
      <c r="C756" s="66">
        <f>'Final Temp'!$D$13+(('Final Temp'!$D$17-'Final Temp'!$D$13)*(1-EXP(-B756/'Final Temp'!$D$9)))</f>
        <v>137.70629093580698</v>
      </c>
      <c r="D756" s="65">
        <f>IF(C756&gt;'Final Temp'!$I$13,D755+A$2,0)</f>
        <v>1204.1999999999848</v>
      </c>
      <c r="E756" s="66">
        <f>IF(D756&gt;0,'Final Temp'!$I$13+(('Final Temp'!I$17-'Final Temp'!$I$13)*(1-EXP(-D756/'Final Temp'!I$9))),C756)</f>
        <v>139.98482510300857</v>
      </c>
      <c r="F756" s="66">
        <f>IF(D756=0,E756,'Final Temp'!$I$13)</f>
        <v>75</v>
      </c>
      <c r="G756" s="66">
        <f t="shared" si="50"/>
        <v>139.98482510300857</v>
      </c>
      <c r="H756" s="66">
        <f>'Final Temp'!D$13+(('Final Temp'!I$17-'Final Temp'!D$13)*(1-EXP(-B756/'Final Temp'!I$9)))</f>
        <v>139.99203206418446</v>
      </c>
      <c r="I756" s="66">
        <f>IF('Final Temp'!$D$17&gt;='Final Temp'!$I$13,Calcs!H756,"")</f>
        <v>139.99203206418446</v>
      </c>
      <c r="L756" s="65">
        <f t="shared" si="47"/>
        <v>755</v>
      </c>
      <c r="M756" s="66">
        <f>'Final Temp'!$D$13+(('Final Temp'!$D$17-'Final Temp'!$D$13)*(1-EXP(-L756/'Final Temp'!$D$9)))</f>
        <v>127.72029421241989</v>
      </c>
      <c r="N756" s="65">
        <f>IF(M756&gt;'Final Temp'!$I$13,N755+K$2,0)</f>
        <v>600</v>
      </c>
      <c r="O756" s="66">
        <f>IF(N756&gt;0,'Final Temp'!$I$13+(('Final Temp'!$I$17-'Final Temp'!$I$13)*(1-EXP(-N756/'Final Temp'!$I$9))),M756)</f>
        <v>138.99224951606439</v>
      </c>
      <c r="P756" s="66">
        <f>IF(N756=0,O756,'Final Temp'!$I$13)</f>
        <v>75</v>
      </c>
      <c r="Q756" s="66">
        <f t="shared" si="48"/>
        <v>138.99224951606439</v>
      </c>
      <c r="R756" s="66">
        <f>'Final Temp'!$D$13+(('Final Temp'!$I$17-'Final Temp'!$D$13)*(1-EXP(-L756/'Final Temp'!$I$9)))</f>
        <v>139.47159136758205</v>
      </c>
      <c r="S756" s="66">
        <f>IF('Final Temp'!$D$17&gt;='Final Temp'!$I$13,Calcs!R756,"")</f>
        <v>139.47159136758205</v>
      </c>
    </row>
    <row r="757" spans="2:19" x14ac:dyDescent="0.25">
      <c r="B757" s="65">
        <f t="shared" si="49"/>
        <v>1360.7999999999809</v>
      </c>
      <c r="C757" s="66">
        <f>'Final Temp'!$D$13+(('Final Temp'!$D$17-'Final Temp'!$D$13)*(1-EXP(-B757/'Final Temp'!$D$9)))</f>
        <v>137.71773085749058</v>
      </c>
      <c r="D757" s="65">
        <f>IF(C757&gt;'Final Temp'!$I$13,D756+A$2,0)</f>
        <v>1205.9999999999848</v>
      </c>
      <c r="E757" s="66">
        <f>IF(D757&gt;0,'Final Temp'!$I$13+(('Final Temp'!I$17-'Final Temp'!$I$13)*(1-EXP(-D757/'Final Temp'!I$9))),C757)</f>
        <v>139.98501360860649</v>
      </c>
      <c r="F757" s="66">
        <f>IF(D757=0,E757,'Final Temp'!$I$13)</f>
        <v>75</v>
      </c>
      <c r="G757" s="66">
        <f t="shared" si="50"/>
        <v>139.98501360860649</v>
      </c>
      <c r="H757" s="66">
        <f>'Final Temp'!D$13+(('Final Temp'!I$17-'Final Temp'!D$13)*(1-EXP(-B757/'Final Temp'!I$9)))</f>
        <v>139.99213104347282</v>
      </c>
      <c r="I757" s="66">
        <f>IF('Final Temp'!$D$17&gt;='Final Temp'!$I$13,Calcs!H757,"")</f>
        <v>139.99213104347282</v>
      </c>
      <c r="L757" s="65">
        <f t="shared" si="47"/>
        <v>756</v>
      </c>
      <c r="M757" s="66">
        <f>'Final Temp'!$D$13+(('Final Temp'!$D$17-'Final Temp'!$D$13)*(1-EXP(-L757/'Final Temp'!$D$9)))</f>
        <v>127.75435717470181</v>
      </c>
      <c r="N757" s="65">
        <f>IF(M757&gt;'Final Temp'!$I$13,N756+K$2,0)</f>
        <v>601</v>
      </c>
      <c r="O757" s="66">
        <f>IF(N757&gt;0,'Final Temp'!$I$13+(('Final Temp'!$I$17-'Final Temp'!$I$13)*(1-EXP(-N757/'Final Temp'!$I$9))),M757)</f>
        <v>138.99922353992631</v>
      </c>
      <c r="P757" s="66">
        <f>IF(N757=0,O757,'Final Temp'!$I$13)</f>
        <v>75</v>
      </c>
      <c r="Q757" s="66">
        <f t="shared" si="48"/>
        <v>138.99922353992631</v>
      </c>
      <c r="R757" s="66">
        <f>'Final Temp'!$D$13+(('Final Temp'!$I$17-'Final Temp'!$D$13)*(1-EXP(-L757/'Final Temp'!$I$9)))</f>
        <v>139.47524816008186</v>
      </c>
      <c r="S757" s="66">
        <f>IF('Final Temp'!$D$17&gt;='Final Temp'!$I$13,Calcs!R757,"")</f>
        <v>139.47524816008186</v>
      </c>
    </row>
    <row r="758" spans="2:19" x14ac:dyDescent="0.25">
      <c r="B758" s="65">
        <f t="shared" si="49"/>
        <v>1362.5999999999808</v>
      </c>
      <c r="C758" s="66">
        <f>'Final Temp'!$D$13+(('Final Temp'!$D$17-'Final Temp'!$D$13)*(1-EXP(-B758/'Final Temp'!$D$9)))</f>
        <v>137.72911372232676</v>
      </c>
      <c r="D758" s="65">
        <f>IF(C758&gt;'Final Temp'!$I$13,D757+A$2,0)</f>
        <v>1207.7999999999847</v>
      </c>
      <c r="E758" s="66">
        <f>IF(D758&gt;0,'Final Temp'!$I$13+(('Final Temp'!I$17-'Final Temp'!$I$13)*(1-EXP(-D758/'Final Temp'!I$9))),C758)</f>
        <v>139.98519977255026</v>
      </c>
      <c r="F758" s="66">
        <f>IF(D758=0,E758,'Final Temp'!$I$13)</f>
        <v>75</v>
      </c>
      <c r="G758" s="66">
        <f t="shared" si="50"/>
        <v>139.98519977255026</v>
      </c>
      <c r="H758" s="66">
        <f>'Final Temp'!D$13+(('Final Temp'!I$17-'Final Temp'!D$13)*(1-EXP(-B758/'Final Temp'!I$9)))</f>
        <v>139.9922287932207</v>
      </c>
      <c r="I758" s="66">
        <f>IF('Final Temp'!$D$17&gt;='Final Temp'!$I$13,Calcs!H758,"")</f>
        <v>139.9922287932207</v>
      </c>
      <c r="L758" s="65">
        <f t="shared" si="47"/>
        <v>757</v>
      </c>
      <c r="M758" s="66">
        <f>'Final Temp'!$D$13+(('Final Temp'!$D$17-'Final Temp'!$D$13)*(1-EXP(-L758/'Final Temp'!$D$9)))</f>
        <v>127.78832564893823</v>
      </c>
      <c r="N758" s="65">
        <f>IF(M758&gt;'Final Temp'!$I$13,N757+K$2,0)</f>
        <v>602</v>
      </c>
      <c r="O758" s="66">
        <f>IF(N758&gt;0,'Final Temp'!$I$13+(('Final Temp'!$I$17-'Final Temp'!$I$13)*(1-EXP(-N758/'Final Temp'!$I$9))),M758)</f>
        <v>139.00614930084058</v>
      </c>
      <c r="P758" s="66">
        <f>IF(N758=0,O758,'Final Temp'!$I$13)</f>
        <v>75</v>
      </c>
      <c r="Q758" s="66">
        <f t="shared" si="48"/>
        <v>139.00614930084058</v>
      </c>
      <c r="R758" s="66">
        <f>'Final Temp'!$D$13+(('Final Temp'!$I$17-'Final Temp'!$D$13)*(1-EXP(-L758/'Final Temp'!$I$9)))</f>
        <v>139.47887964616052</v>
      </c>
      <c r="S758" s="66">
        <f>IF('Final Temp'!$D$17&gt;='Final Temp'!$I$13,Calcs!R758,"")</f>
        <v>139.47887964616052</v>
      </c>
    </row>
    <row r="759" spans="2:19" x14ac:dyDescent="0.25">
      <c r="B759" s="65">
        <f t="shared" si="49"/>
        <v>1364.3999999999808</v>
      </c>
      <c r="C759" s="66">
        <f>'Final Temp'!$D$13+(('Final Temp'!$D$17-'Final Temp'!$D$13)*(1-EXP(-B759/'Final Temp'!$D$9)))</f>
        <v>137.74043981488768</v>
      </c>
      <c r="D759" s="65">
        <f>IF(C759&gt;'Final Temp'!$I$13,D758+A$2,0)</f>
        <v>1209.5999999999847</v>
      </c>
      <c r="E759" s="66">
        <f>IF(D759&gt;0,'Final Temp'!$I$13+(('Final Temp'!I$17-'Final Temp'!$I$13)*(1-EXP(-D759/'Final Temp'!I$9))),C759)</f>
        <v>139.98538362392839</v>
      </c>
      <c r="F759" s="66">
        <f>IF(D759=0,E759,'Final Temp'!$I$13)</f>
        <v>75</v>
      </c>
      <c r="G759" s="66">
        <f t="shared" si="50"/>
        <v>139.98538362392839</v>
      </c>
      <c r="H759" s="66">
        <f>'Final Temp'!D$13+(('Final Temp'!I$17-'Final Temp'!D$13)*(1-EXP(-B759/'Final Temp'!I$9)))</f>
        <v>139.99232532870172</v>
      </c>
      <c r="I759" s="66">
        <f>IF('Final Temp'!$D$17&gt;='Final Temp'!$I$13,Calcs!H759,"")</f>
        <v>139.99232532870172</v>
      </c>
      <c r="L759" s="65">
        <f t="shared" si="47"/>
        <v>758</v>
      </c>
      <c r="M759" s="66">
        <f>'Final Temp'!$D$13+(('Final Temp'!$D$17-'Final Temp'!$D$13)*(1-EXP(-L759/'Final Temp'!$D$9)))</f>
        <v>127.82219989723171</v>
      </c>
      <c r="N759" s="65">
        <f>IF(M759&gt;'Final Temp'!$I$13,N758+K$2,0)</f>
        <v>603</v>
      </c>
      <c r="O759" s="66">
        <f>IF(N759&gt;0,'Final Temp'!$I$13+(('Final Temp'!$I$17-'Final Temp'!$I$13)*(1-EXP(-N759/'Final Temp'!$I$9))),M759)</f>
        <v>139.01302713280552</v>
      </c>
      <c r="P759" s="66">
        <f>IF(N759=0,O759,'Final Temp'!$I$13)</f>
        <v>75</v>
      </c>
      <c r="Q759" s="66">
        <f t="shared" si="48"/>
        <v>139.01302713280552</v>
      </c>
      <c r="R759" s="66">
        <f>'Final Temp'!$D$13+(('Final Temp'!$I$17-'Final Temp'!$D$13)*(1-EXP(-L759/'Final Temp'!$I$9)))</f>
        <v>139.48248600094826</v>
      </c>
      <c r="S759" s="66">
        <f>IF('Final Temp'!$D$17&gt;='Final Temp'!$I$13,Calcs!R759,"")</f>
        <v>139.48248600094826</v>
      </c>
    </row>
    <row r="760" spans="2:19" x14ac:dyDescent="0.25">
      <c r="B760" s="65">
        <f t="shared" si="49"/>
        <v>1366.1999999999807</v>
      </c>
      <c r="C760" s="66">
        <f>'Final Temp'!$D$13+(('Final Temp'!$D$17-'Final Temp'!$D$13)*(1-EXP(-B760/'Final Temp'!$D$9)))</f>
        <v>137.75170941832633</v>
      </c>
      <c r="D760" s="65">
        <f>IF(C760&gt;'Final Temp'!$I$13,D759+A$2,0)</f>
        <v>1211.3999999999846</v>
      </c>
      <c r="E760" s="66">
        <f>IF(D760&gt;0,'Final Temp'!$I$13+(('Final Temp'!I$17-'Final Temp'!$I$13)*(1-EXP(-D760/'Final Temp'!I$9))),C760)</f>
        <v>139.985565191468</v>
      </c>
      <c r="F760" s="66">
        <f>IF(D760=0,E760,'Final Temp'!$I$13)</f>
        <v>75</v>
      </c>
      <c r="G760" s="66">
        <f t="shared" si="50"/>
        <v>139.985565191468</v>
      </c>
      <c r="H760" s="66">
        <f>'Final Temp'!D$13+(('Final Temp'!I$17-'Final Temp'!D$13)*(1-EXP(-B760/'Final Temp'!I$9)))</f>
        <v>139.99242066499974</v>
      </c>
      <c r="I760" s="66">
        <f>IF('Final Temp'!$D$17&gt;='Final Temp'!$I$13,Calcs!H760,"")</f>
        <v>139.99242066499974</v>
      </c>
      <c r="L760" s="65">
        <f t="shared" si="47"/>
        <v>759</v>
      </c>
      <c r="M760" s="66">
        <f>'Final Temp'!$D$13+(('Final Temp'!$D$17-'Final Temp'!$D$13)*(1-EXP(-L760/'Final Temp'!$D$9)))</f>
        <v>127.8559801809578</v>
      </c>
      <c r="N760" s="65">
        <f>IF(M760&gt;'Final Temp'!$I$13,N759+K$2,0)</f>
        <v>604</v>
      </c>
      <c r="O760" s="66">
        <f>IF(N760&gt;0,'Final Temp'!$I$13+(('Final Temp'!$I$17-'Final Temp'!$I$13)*(1-EXP(-N760/'Final Temp'!$I$9))),M760)</f>
        <v>139.01985736750805</v>
      </c>
      <c r="P760" s="66">
        <f>IF(N760=0,O760,'Final Temp'!$I$13)</f>
        <v>75</v>
      </c>
      <c r="Q760" s="66">
        <f t="shared" si="48"/>
        <v>139.01985736750805</v>
      </c>
      <c r="R760" s="66">
        <f>'Final Temp'!$D$13+(('Final Temp'!$I$17-'Final Temp'!$D$13)*(1-EXP(-L760/'Final Temp'!$I$9)))</f>
        <v>139.48606739836339</v>
      </c>
      <c r="S760" s="66">
        <f>IF('Final Temp'!$D$17&gt;='Final Temp'!$I$13,Calcs!R760,"")</f>
        <v>139.48606739836339</v>
      </c>
    </row>
    <row r="761" spans="2:19" x14ac:dyDescent="0.25">
      <c r="B761" s="65">
        <f t="shared" si="49"/>
        <v>1367.9999999999807</v>
      </c>
      <c r="C761" s="66">
        <f>'Final Temp'!$D$13+(('Final Temp'!$D$17-'Final Temp'!$D$13)*(1-EXP(-B761/'Final Temp'!$D$9)))</f>
        <v>137.76292281438333</v>
      </c>
      <c r="D761" s="65">
        <f>IF(C761&gt;'Final Temp'!$I$13,D760+A$2,0)</f>
        <v>1213.1999999999846</v>
      </c>
      <c r="E761" s="66">
        <f>IF(D761&gt;0,'Final Temp'!$I$13+(('Final Temp'!I$17-'Final Temp'!$I$13)*(1-EXP(-D761/'Final Temp'!I$9))),C761)</f>
        <v>139.98574450353942</v>
      </c>
      <c r="F761" s="66">
        <f>IF(D761=0,E761,'Final Temp'!$I$13)</f>
        <v>75</v>
      </c>
      <c r="G761" s="66">
        <f t="shared" si="50"/>
        <v>139.98574450353942</v>
      </c>
      <c r="H761" s="66">
        <f>'Final Temp'!D$13+(('Final Temp'!I$17-'Final Temp'!D$13)*(1-EXP(-B761/'Final Temp'!I$9)))</f>
        <v>139.99251481701123</v>
      </c>
      <c r="I761" s="66">
        <f>IF('Final Temp'!$D$17&gt;='Final Temp'!$I$13,Calcs!H761,"")</f>
        <v>139.99251481701123</v>
      </c>
      <c r="L761" s="65">
        <f t="shared" si="47"/>
        <v>760</v>
      </c>
      <c r="M761" s="66">
        <f>'Final Temp'!$D$13+(('Final Temp'!$D$17-'Final Temp'!$D$13)*(1-EXP(-L761/'Final Temp'!$D$9)))</f>
        <v>127.88966676076703</v>
      </c>
      <c r="N761" s="65">
        <f>IF(M761&gt;'Final Temp'!$I$13,N760+K$2,0)</f>
        <v>605</v>
      </c>
      <c r="O761" s="66">
        <f>IF(N761&gt;0,'Final Temp'!$I$13+(('Final Temp'!$I$17-'Final Temp'!$I$13)*(1-EXP(-N761/'Final Temp'!$I$9))),M761)</f>
        <v>139.02664033433967</v>
      </c>
      <c r="P761" s="66">
        <f>IF(N761=0,O761,'Final Temp'!$I$13)</f>
        <v>75</v>
      </c>
      <c r="Q761" s="66">
        <f t="shared" si="48"/>
        <v>139.02664033433967</v>
      </c>
      <c r="R761" s="66">
        <f>'Final Temp'!$D$13+(('Final Temp'!$I$17-'Final Temp'!$D$13)*(1-EXP(-L761/'Final Temp'!$I$9)))</f>
        <v>139.48962401112058</v>
      </c>
      <c r="S761" s="66">
        <f>IF('Final Temp'!$D$17&gt;='Final Temp'!$I$13,Calcs!R761,"")</f>
        <v>139.48962401112058</v>
      </c>
    </row>
    <row r="762" spans="2:19" x14ac:dyDescent="0.25">
      <c r="B762" s="65">
        <f t="shared" si="49"/>
        <v>1369.7999999999806</v>
      </c>
      <c r="C762" s="66">
        <f>'Final Temp'!$D$13+(('Final Temp'!$D$17-'Final Temp'!$D$13)*(1-EXP(-B762/'Final Temp'!$D$9)))</f>
        <v>137.77408028339414</v>
      </c>
      <c r="D762" s="65">
        <f>IF(C762&gt;'Final Temp'!$I$13,D761+A$2,0)</f>
        <v>1214.9999999999845</v>
      </c>
      <c r="E762" s="66">
        <f>IF(D762&gt;0,'Final Temp'!$I$13+(('Final Temp'!I$17-'Final Temp'!$I$13)*(1-EXP(-D762/'Final Temp'!I$9))),C762)</f>
        <v>139.98592158816049</v>
      </c>
      <c r="F762" s="66">
        <f>IF(D762=0,E762,'Final Temp'!$I$13)</f>
        <v>75</v>
      </c>
      <c r="G762" s="66">
        <f t="shared" si="50"/>
        <v>139.98592158816049</v>
      </c>
      <c r="H762" s="66">
        <f>'Final Temp'!D$13+(('Final Temp'!I$17-'Final Temp'!D$13)*(1-EXP(-B762/'Final Temp'!I$9)))</f>
        <v>139.99260779944765</v>
      </c>
      <c r="I762" s="66">
        <f>IF('Final Temp'!$D$17&gt;='Final Temp'!$I$13,Calcs!H762,"")</f>
        <v>139.99260779944765</v>
      </c>
      <c r="L762" s="65">
        <f t="shared" si="47"/>
        <v>761</v>
      </c>
      <c r="M762" s="66">
        <f>'Final Temp'!$D$13+(('Final Temp'!$D$17-'Final Temp'!$D$13)*(1-EXP(-L762/'Final Temp'!$D$9)))</f>
        <v>127.92325989658684</v>
      </c>
      <c r="N762" s="65">
        <f>IF(M762&gt;'Final Temp'!$I$13,N761+K$2,0)</f>
        <v>606</v>
      </c>
      <c r="O762" s="66">
        <f>IF(N762&gt;0,'Final Temp'!$I$13+(('Final Temp'!$I$17-'Final Temp'!$I$13)*(1-EXP(-N762/'Final Temp'!$I$9))),M762)</f>
        <v>139.03337636041232</v>
      </c>
      <c r="P762" s="66">
        <f>IF(N762=0,O762,'Final Temp'!$I$13)</f>
        <v>75</v>
      </c>
      <c r="Q762" s="66">
        <f t="shared" si="48"/>
        <v>139.03337636041232</v>
      </c>
      <c r="R762" s="66">
        <f>'Final Temp'!$D$13+(('Final Temp'!$I$17-'Final Temp'!$D$13)*(1-EXP(-L762/'Final Temp'!$I$9)))</f>
        <v>139.49315601073926</v>
      </c>
      <c r="S762" s="66">
        <f>IF('Final Temp'!$D$17&gt;='Final Temp'!$I$13,Calcs!R762,"")</f>
        <v>139.49315601073926</v>
      </c>
    </row>
    <row r="763" spans="2:19" x14ac:dyDescent="0.25">
      <c r="B763" s="65">
        <f t="shared" si="49"/>
        <v>1371.5999999999806</v>
      </c>
      <c r="C763" s="66">
        <f>'Final Temp'!$D$13+(('Final Temp'!$D$17-'Final Temp'!$D$13)*(1-EXP(-B763/'Final Temp'!$D$9)))</f>
        <v>137.78518210429615</v>
      </c>
      <c r="D763" s="65">
        <f>IF(C763&gt;'Final Temp'!$I$13,D762+A$2,0)</f>
        <v>1216.7999999999845</v>
      </c>
      <c r="E763" s="66">
        <f>IF(D763&gt;0,'Final Temp'!$I$13+(('Final Temp'!I$17-'Final Temp'!$I$13)*(1-EXP(-D763/'Final Temp'!I$9))),C763)</f>
        <v>139.98609647300111</v>
      </c>
      <c r="F763" s="66">
        <f>IF(D763=0,E763,'Final Temp'!$I$13)</f>
        <v>75</v>
      </c>
      <c r="G763" s="66">
        <f t="shared" si="50"/>
        <v>139.98609647300111</v>
      </c>
      <c r="H763" s="66">
        <f>'Final Temp'!D$13+(('Final Temp'!I$17-'Final Temp'!D$13)*(1-EXP(-B763/'Final Temp'!I$9)))</f>
        <v>139.99269962683769</v>
      </c>
      <c r="I763" s="66">
        <f>IF('Final Temp'!$D$17&gt;='Final Temp'!$I$13,Calcs!H763,"")</f>
        <v>139.99269962683769</v>
      </c>
      <c r="L763" s="65">
        <f t="shared" si="47"/>
        <v>762</v>
      </c>
      <c r="M763" s="66">
        <f>'Final Temp'!$D$13+(('Final Temp'!$D$17-'Final Temp'!$D$13)*(1-EXP(-L763/'Final Temp'!$D$9)))</f>
        <v>127.95675984762373</v>
      </c>
      <c r="N763" s="65">
        <f>IF(M763&gt;'Final Temp'!$I$13,N762+K$2,0)</f>
        <v>607</v>
      </c>
      <c r="O763" s="66">
        <f>IF(N763&gt;0,'Final Temp'!$I$13+(('Final Temp'!$I$17-'Final Temp'!$I$13)*(1-EXP(-N763/'Final Temp'!$I$9))),M763)</f>
        <v>139.0400657705743</v>
      </c>
      <c r="P763" s="66">
        <f>IF(N763=0,O763,'Final Temp'!$I$13)</f>
        <v>75</v>
      </c>
      <c r="Q763" s="66">
        <f t="shared" si="48"/>
        <v>139.0400657705743</v>
      </c>
      <c r="R763" s="66">
        <f>'Final Temp'!$D$13+(('Final Temp'!$I$17-'Final Temp'!$D$13)*(1-EXP(-L763/'Final Temp'!$I$9)))</f>
        <v>139.49666356755191</v>
      </c>
      <c r="S763" s="66">
        <f>IF('Final Temp'!$D$17&gt;='Final Temp'!$I$13,Calcs!R763,"")</f>
        <v>139.49666356755191</v>
      </c>
    </row>
    <row r="764" spans="2:19" x14ac:dyDescent="0.25">
      <c r="B764" s="65">
        <f t="shared" si="49"/>
        <v>1373.3999999999805</v>
      </c>
      <c r="C764" s="66">
        <f>'Final Temp'!$D$13+(('Final Temp'!$D$17-'Final Temp'!$D$13)*(1-EXP(-B764/'Final Temp'!$D$9)))</f>
        <v>137.79622855463538</v>
      </c>
      <c r="D764" s="65">
        <f>IF(C764&gt;'Final Temp'!$I$13,D763+A$2,0)</f>
        <v>1218.5999999999844</v>
      </c>
      <c r="E764" s="66">
        <f>IF(D764&gt;0,'Final Temp'!$I$13+(('Final Temp'!I$17-'Final Temp'!$I$13)*(1-EXP(-D764/'Final Temp'!I$9))),C764)</f>
        <v>139.98626918538733</v>
      </c>
      <c r="F764" s="66">
        <f>IF(D764=0,E764,'Final Temp'!$I$13)</f>
        <v>75</v>
      </c>
      <c r="G764" s="66">
        <f t="shared" si="50"/>
        <v>139.98626918538733</v>
      </c>
      <c r="H764" s="66">
        <f>'Final Temp'!D$13+(('Final Temp'!I$17-'Final Temp'!D$13)*(1-EXP(-B764/'Final Temp'!I$9)))</f>
        <v>139.99279031352961</v>
      </c>
      <c r="I764" s="66">
        <f>IF('Final Temp'!$D$17&gt;='Final Temp'!$I$13,Calcs!H764,"")</f>
        <v>139.99279031352961</v>
      </c>
      <c r="L764" s="65">
        <f t="shared" si="47"/>
        <v>763</v>
      </c>
      <c r="M764" s="66">
        <f>'Final Temp'!$D$13+(('Final Temp'!$D$17-'Final Temp'!$D$13)*(1-EXP(-L764/'Final Temp'!$D$9)))</f>
        <v>127.99016687236512</v>
      </c>
      <c r="N764" s="65">
        <f>IF(M764&gt;'Final Temp'!$I$13,N763+K$2,0)</f>
        <v>608</v>
      </c>
      <c r="O764" s="66">
        <f>IF(N764&gt;0,'Final Temp'!$I$13+(('Final Temp'!$I$17-'Final Temp'!$I$13)*(1-EXP(-N764/'Final Temp'!$I$9))),M764)</f>
        <v>139.04670888742572</v>
      </c>
      <c r="P764" s="66">
        <f>IF(N764=0,O764,'Final Temp'!$I$13)</f>
        <v>75</v>
      </c>
      <c r="Q764" s="66">
        <f t="shared" si="48"/>
        <v>139.04670888742572</v>
      </c>
      <c r="R764" s="66">
        <f>'Final Temp'!$D$13+(('Final Temp'!$I$17-'Final Temp'!$D$13)*(1-EXP(-L764/'Final Temp'!$I$9)))</f>
        <v>139.50014685071218</v>
      </c>
      <c r="S764" s="66">
        <f>IF('Final Temp'!$D$17&gt;='Final Temp'!$I$13,Calcs!R764,"")</f>
        <v>139.50014685071218</v>
      </c>
    </row>
    <row r="765" spans="2:19" x14ac:dyDescent="0.25">
      <c r="B765" s="65">
        <f t="shared" si="49"/>
        <v>1375.1999999999805</v>
      </c>
      <c r="C765" s="66">
        <f>'Final Temp'!$D$13+(('Final Temp'!$D$17-'Final Temp'!$D$13)*(1-EXP(-B765/'Final Temp'!$D$9)))</f>
        <v>137.80721991057374</v>
      </c>
      <c r="D765" s="65">
        <f>IF(C765&gt;'Final Temp'!$I$13,D764+A$2,0)</f>
        <v>1220.3999999999844</v>
      </c>
      <c r="E765" s="66">
        <f>IF(D765&gt;0,'Final Temp'!$I$13+(('Final Temp'!I$17-'Final Temp'!$I$13)*(1-EXP(-D765/'Final Temp'!I$9))),C765)</f>
        <v>139.98643975230581</v>
      </c>
      <c r="F765" s="66">
        <f>IF(D765=0,E765,'Final Temp'!$I$13)</f>
        <v>75</v>
      </c>
      <c r="G765" s="66">
        <f t="shared" si="50"/>
        <v>139.98643975230581</v>
      </c>
      <c r="H765" s="66">
        <f>'Final Temp'!D$13+(('Final Temp'!I$17-'Final Temp'!D$13)*(1-EXP(-B765/'Final Temp'!I$9)))</f>
        <v>139.99287987369331</v>
      </c>
      <c r="I765" s="66">
        <f>IF('Final Temp'!$D$17&gt;='Final Temp'!$I$13,Calcs!H765,"")</f>
        <v>139.99287987369331</v>
      </c>
      <c r="L765" s="65">
        <f t="shared" si="47"/>
        <v>764</v>
      </c>
      <c r="M765" s="66">
        <f>'Final Temp'!$D$13+(('Final Temp'!$D$17-'Final Temp'!$D$13)*(1-EXP(-L765/'Final Temp'!$D$9)))</f>
        <v>128.02348122858143</v>
      </c>
      <c r="N765" s="65">
        <f>IF(M765&gt;'Final Temp'!$I$13,N764+K$2,0)</f>
        <v>609</v>
      </c>
      <c r="O765" s="66">
        <f>IF(N765&gt;0,'Final Temp'!$I$13+(('Final Temp'!$I$17-'Final Temp'!$I$13)*(1-EXP(-N765/'Final Temp'!$I$9))),M765)</f>
        <v>139.05330603133427</v>
      </c>
      <c r="P765" s="66">
        <f>IF(N765=0,O765,'Final Temp'!$I$13)</f>
        <v>75</v>
      </c>
      <c r="Q765" s="66">
        <f t="shared" si="48"/>
        <v>139.05330603133427</v>
      </c>
      <c r="R765" s="66">
        <f>'Final Temp'!$D$13+(('Final Temp'!$I$17-'Final Temp'!$D$13)*(1-EXP(-L765/'Final Temp'!$I$9)))</f>
        <v>139.50360602820319</v>
      </c>
      <c r="S765" s="66">
        <f>IF('Final Temp'!$D$17&gt;='Final Temp'!$I$13,Calcs!R765,"")</f>
        <v>139.50360602820319</v>
      </c>
    </row>
    <row r="766" spans="2:19" x14ac:dyDescent="0.25">
      <c r="B766" s="65">
        <f t="shared" si="49"/>
        <v>1376.9999999999804</v>
      </c>
      <c r="C766" s="66">
        <f>'Final Temp'!$D$13+(('Final Temp'!$D$17-'Final Temp'!$D$13)*(1-EXP(-B766/'Final Temp'!$D$9)))</f>
        <v>137.81815644689561</v>
      </c>
      <c r="D766" s="65">
        <f>IF(C766&gt;'Final Temp'!$I$13,D765+A$2,0)</f>
        <v>1222.1999999999844</v>
      </c>
      <c r="E766" s="66">
        <f>IF(D766&gt;0,'Final Temp'!$I$13+(('Final Temp'!I$17-'Final Temp'!$I$13)*(1-EXP(-D766/'Final Temp'!I$9))),C766)</f>
        <v>139.98660820040803</v>
      </c>
      <c r="F766" s="66">
        <f>IF(D766=0,E766,'Final Temp'!$I$13)</f>
        <v>75</v>
      </c>
      <c r="G766" s="66">
        <f t="shared" si="50"/>
        <v>139.98660820040803</v>
      </c>
      <c r="H766" s="66">
        <f>'Final Temp'!D$13+(('Final Temp'!I$17-'Final Temp'!D$13)*(1-EXP(-B766/'Final Temp'!I$9)))</f>
        <v>139.99296832132279</v>
      </c>
      <c r="I766" s="66">
        <f>IF('Final Temp'!$D$17&gt;='Final Temp'!$I$13,Calcs!H766,"")</f>
        <v>139.99296832132279</v>
      </c>
      <c r="L766" s="65">
        <f t="shared" si="47"/>
        <v>765</v>
      </c>
      <c r="M766" s="66">
        <f>'Final Temp'!$D$13+(('Final Temp'!$D$17-'Final Temp'!$D$13)*(1-EXP(-L766/'Final Temp'!$D$9)))</f>
        <v>128.05670317332803</v>
      </c>
      <c r="N766" s="65">
        <f>IF(M766&gt;'Final Temp'!$I$13,N765+K$2,0)</f>
        <v>610</v>
      </c>
      <c r="O766" s="66">
        <f>IF(N766&gt;0,'Final Temp'!$I$13+(('Final Temp'!$I$17-'Final Temp'!$I$13)*(1-EXP(-N766/'Final Temp'!$I$9))),M766)</f>
        <v>139.05985752045052</v>
      </c>
      <c r="P766" s="66">
        <f>IF(N766=0,O766,'Final Temp'!$I$13)</f>
        <v>75</v>
      </c>
      <c r="Q766" s="66">
        <f t="shared" si="48"/>
        <v>139.05985752045052</v>
      </c>
      <c r="R766" s="66">
        <f>'Final Temp'!$D$13+(('Final Temp'!$I$17-'Final Temp'!$D$13)*(1-EXP(-L766/'Final Temp'!$I$9)))</f>
        <v>139.50704126684548</v>
      </c>
      <c r="S766" s="66">
        <f>IF('Final Temp'!$D$17&gt;='Final Temp'!$I$13,Calcs!R766,"")</f>
        <v>139.50704126684548</v>
      </c>
    </row>
    <row r="767" spans="2:19" x14ac:dyDescent="0.25">
      <c r="B767" s="65">
        <f t="shared" si="49"/>
        <v>1378.7999999999804</v>
      </c>
      <c r="C767" s="66">
        <f>'Final Temp'!$D$13+(('Final Temp'!$D$17-'Final Temp'!$D$13)*(1-EXP(-B767/'Final Temp'!$D$9)))</f>
        <v>137.82903843701502</v>
      </c>
      <c r="D767" s="65">
        <f>IF(C767&gt;'Final Temp'!$I$13,D766+A$2,0)</f>
        <v>1223.9999999999843</v>
      </c>
      <c r="E767" s="66">
        <f>IF(D767&gt;0,'Final Temp'!$I$13+(('Final Temp'!I$17-'Final Temp'!$I$13)*(1-EXP(-D767/'Final Temp'!I$9))),C767)</f>
        <v>139.98677455601432</v>
      </c>
      <c r="F767" s="66">
        <f>IF(D767=0,E767,'Final Temp'!$I$13)</f>
        <v>75</v>
      </c>
      <c r="G767" s="66">
        <f t="shared" si="50"/>
        <v>139.98677455601432</v>
      </c>
      <c r="H767" s="66">
        <f>'Final Temp'!D$13+(('Final Temp'!I$17-'Final Temp'!D$13)*(1-EXP(-B767/'Final Temp'!I$9)))</f>
        <v>139.99305567023819</v>
      </c>
      <c r="I767" s="66">
        <f>IF('Final Temp'!$D$17&gt;='Final Temp'!$I$13,Calcs!H767,"")</f>
        <v>139.99305567023819</v>
      </c>
      <c r="L767" s="65">
        <f t="shared" si="47"/>
        <v>766</v>
      </c>
      <c r="M767" s="66">
        <f>'Final Temp'!$D$13+(('Final Temp'!$D$17-'Final Temp'!$D$13)*(1-EXP(-L767/'Final Temp'!$D$9)))</f>
        <v>128.0898329629473</v>
      </c>
      <c r="N767" s="65">
        <f>IF(M767&gt;'Final Temp'!$I$13,N766+K$2,0)</f>
        <v>611</v>
      </c>
      <c r="O767" s="66">
        <f>IF(N767&gt;0,'Final Temp'!$I$13+(('Final Temp'!$I$17-'Final Temp'!$I$13)*(1-EXP(-N767/'Final Temp'!$I$9))),M767)</f>
        <v>139.06636367072332</v>
      </c>
      <c r="P767" s="66">
        <f>IF(N767=0,O767,'Final Temp'!$I$13)</f>
        <v>75</v>
      </c>
      <c r="Q767" s="66">
        <f t="shared" si="48"/>
        <v>139.06636367072332</v>
      </c>
      <c r="R767" s="66">
        <f>'Final Temp'!$D$13+(('Final Temp'!$I$17-'Final Temp'!$D$13)*(1-EXP(-L767/'Final Temp'!$I$9)))</f>
        <v>139.51045273230523</v>
      </c>
      <c r="S767" s="66">
        <f>IF('Final Temp'!$D$17&gt;='Final Temp'!$I$13,Calcs!R767,"")</f>
        <v>139.51045273230523</v>
      </c>
    </row>
    <row r="768" spans="2:19" x14ac:dyDescent="0.25">
      <c r="B768" s="65">
        <f t="shared" si="49"/>
        <v>1380.5999999999804</v>
      </c>
      <c r="C768" s="66">
        <f>'Final Temp'!$D$13+(('Final Temp'!$D$17-'Final Temp'!$D$13)*(1-EXP(-B768/'Final Temp'!$D$9)))</f>
        <v>137.8398661529823</v>
      </c>
      <c r="D768" s="65">
        <f>IF(C768&gt;'Final Temp'!$I$13,D767+A$2,0)</f>
        <v>1225.7999999999843</v>
      </c>
      <c r="E768" s="66">
        <f>IF(D768&gt;0,'Final Temp'!$I$13+(('Final Temp'!I$17-'Final Temp'!$I$13)*(1-EXP(-D768/'Final Temp'!I$9))),C768)</f>
        <v>139.98693884511806</v>
      </c>
      <c r="F768" s="66">
        <f>IF(D768=0,E768,'Final Temp'!$I$13)</f>
        <v>75</v>
      </c>
      <c r="G768" s="66">
        <f t="shared" si="50"/>
        <v>139.98693884511806</v>
      </c>
      <c r="H768" s="66">
        <f>'Final Temp'!D$13+(('Final Temp'!I$17-'Final Temp'!D$13)*(1-EXP(-B768/'Final Temp'!I$9)))</f>
        <v>139.99314193408793</v>
      </c>
      <c r="I768" s="66">
        <f>IF('Final Temp'!$D$17&gt;='Final Temp'!$I$13,Calcs!H768,"")</f>
        <v>139.99314193408793</v>
      </c>
      <c r="L768" s="65">
        <f t="shared" si="47"/>
        <v>767</v>
      </c>
      <c r="M768" s="66">
        <f>'Final Temp'!$D$13+(('Final Temp'!$D$17-'Final Temp'!$D$13)*(1-EXP(-L768/'Final Temp'!$D$9)))</f>
        <v>128.12287085307042</v>
      </c>
      <c r="N768" s="65">
        <f>IF(M768&gt;'Final Temp'!$I$13,N767+K$2,0)</f>
        <v>612</v>
      </c>
      <c r="O768" s="66">
        <f>IF(N768&gt;0,'Final Temp'!$I$13+(('Final Temp'!$I$17-'Final Temp'!$I$13)*(1-EXP(-N768/'Final Temp'!$I$9))),M768)</f>
        <v>139.07282479591504</v>
      </c>
      <c r="P768" s="66">
        <f>IF(N768=0,O768,'Final Temp'!$I$13)</f>
        <v>75</v>
      </c>
      <c r="Q768" s="66">
        <f t="shared" si="48"/>
        <v>139.07282479591504</v>
      </c>
      <c r="R768" s="66">
        <f>'Final Temp'!$D$13+(('Final Temp'!$I$17-'Final Temp'!$D$13)*(1-EXP(-L768/'Final Temp'!$I$9)))</f>
        <v>139.51384058910196</v>
      </c>
      <c r="S768" s="66">
        <f>IF('Final Temp'!$D$17&gt;='Final Temp'!$I$13,Calcs!R768,"")</f>
        <v>139.51384058910196</v>
      </c>
    </row>
    <row r="769" spans="2:19" x14ac:dyDescent="0.25">
      <c r="B769" s="65">
        <f t="shared" si="49"/>
        <v>1382.3999999999803</v>
      </c>
      <c r="C769" s="66">
        <f>'Final Temp'!$D$13+(('Final Temp'!$D$17-'Final Temp'!$D$13)*(1-EXP(-B769/'Final Temp'!$D$9)))</f>
        <v>137.8506398654909</v>
      </c>
      <c r="D769" s="65">
        <f>IF(C769&gt;'Final Temp'!$I$13,D768+A$2,0)</f>
        <v>1227.5999999999842</v>
      </c>
      <c r="E769" s="66">
        <f>IF(D769&gt;0,'Final Temp'!$I$13+(('Final Temp'!I$17-'Final Temp'!$I$13)*(1-EXP(-D769/'Final Temp'!I$9))),C769)</f>
        <v>139.98710109338978</v>
      </c>
      <c r="F769" s="66">
        <f>IF(D769=0,E769,'Final Temp'!$I$13)</f>
        <v>75</v>
      </c>
      <c r="G769" s="66">
        <f t="shared" si="50"/>
        <v>139.98710109338978</v>
      </c>
      <c r="H769" s="66">
        <f>'Final Temp'!D$13+(('Final Temp'!I$17-'Final Temp'!D$13)*(1-EXP(-B769/'Final Temp'!I$9)))</f>
        <v>139.99322712635092</v>
      </c>
      <c r="I769" s="66">
        <f>IF('Final Temp'!$D$17&gt;='Final Temp'!$I$13,Calcs!H769,"")</f>
        <v>139.99322712635092</v>
      </c>
      <c r="L769" s="65">
        <f t="shared" si="47"/>
        <v>768</v>
      </c>
      <c r="M769" s="66">
        <f>'Final Temp'!$D$13+(('Final Temp'!$D$17-'Final Temp'!$D$13)*(1-EXP(-L769/'Final Temp'!$D$9)))</f>
        <v>128.15581709861962</v>
      </c>
      <c r="N769" s="65">
        <f>IF(M769&gt;'Final Temp'!$I$13,N768+K$2,0)</f>
        <v>613</v>
      </c>
      <c r="O769" s="66">
        <f>IF(N769&gt;0,'Final Temp'!$I$13+(('Final Temp'!$I$17-'Final Temp'!$I$13)*(1-EXP(-N769/'Final Temp'!$I$9))),M769)</f>
        <v>139.07924120761669</v>
      </c>
      <c r="P769" s="66">
        <f>IF(N769=0,O769,'Final Temp'!$I$13)</f>
        <v>75</v>
      </c>
      <c r="Q769" s="66">
        <f t="shared" si="48"/>
        <v>139.07924120761669</v>
      </c>
      <c r="R769" s="66">
        <f>'Final Temp'!$D$13+(('Final Temp'!$I$17-'Final Temp'!$D$13)*(1-EXP(-L769/'Final Temp'!$I$9)))</f>
        <v>139.51720500061685</v>
      </c>
      <c r="S769" s="66">
        <f>IF('Final Temp'!$D$17&gt;='Final Temp'!$I$13,Calcs!R769,"")</f>
        <v>139.51720500061685</v>
      </c>
    </row>
    <row r="770" spans="2:19" x14ac:dyDescent="0.25">
      <c r="B770" s="65">
        <f t="shared" si="49"/>
        <v>1384.1999999999803</v>
      </c>
      <c r="C770" s="66">
        <f>'Final Temp'!$D$13+(('Final Temp'!$D$17-'Final Temp'!$D$13)*(1-EXP(-B770/'Final Temp'!$D$9)))</f>
        <v>137.86135984388417</v>
      </c>
      <c r="D770" s="65">
        <f>IF(C770&gt;'Final Temp'!$I$13,D769+A$2,0)</f>
        <v>1229.3999999999842</v>
      </c>
      <c r="E770" s="66">
        <f>IF(D770&gt;0,'Final Temp'!$I$13+(('Final Temp'!I$17-'Final Temp'!$I$13)*(1-EXP(-D770/'Final Temp'!I$9))),C770)</f>
        <v>139.98726132618111</v>
      </c>
      <c r="F770" s="66">
        <f>IF(D770=0,E770,'Final Temp'!$I$13)</f>
        <v>75</v>
      </c>
      <c r="G770" s="66">
        <f t="shared" si="50"/>
        <v>139.98726132618111</v>
      </c>
      <c r="H770" s="66">
        <f>'Final Temp'!D$13+(('Final Temp'!I$17-'Final Temp'!D$13)*(1-EXP(-B770/'Final Temp'!I$9)))</f>
        <v>139.9933112603386</v>
      </c>
      <c r="I770" s="66">
        <f>IF('Final Temp'!$D$17&gt;='Final Temp'!$I$13,Calcs!H770,"")</f>
        <v>139.9933112603386</v>
      </c>
      <c r="L770" s="65">
        <f t="shared" si="47"/>
        <v>769</v>
      </c>
      <c r="M770" s="66">
        <f>'Final Temp'!$D$13+(('Final Temp'!$D$17-'Final Temp'!$D$13)*(1-EXP(-L770/'Final Temp'!$D$9)))</f>
        <v>128.18867195380989</v>
      </c>
      <c r="N770" s="65">
        <f>IF(M770&gt;'Final Temp'!$I$13,N769+K$2,0)</f>
        <v>614</v>
      </c>
      <c r="O770" s="66">
        <f>IF(N770&gt;0,'Final Temp'!$I$13+(('Final Temp'!$I$17-'Final Temp'!$I$13)*(1-EXP(-N770/'Final Temp'!$I$9))),M770)</f>
        <v>139.08561321526292</v>
      </c>
      <c r="P770" s="66">
        <f>IF(N770=0,O770,'Final Temp'!$I$13)</f>
        <v>75</v>
      </c>
      <c r="Q770" s="66">
        <f t="shared" si="48"/>
        <v>139.08561321526292</v>
      </c>
      <c r="R770" s="66">
        <f>'Final Temp'!$D$13+(('Final Temp'!$I$17-'Final Temp'!$D$13)*(1-EXP(-L770/'Final Temp'!$I$9)))</f>
        <v>139.52054612910032</v>
      </c>
      <c r="S770" s="66">
        <f>IF('Final Temp'!$D$17&gt;='Final Temp'!$I$13,Calcs!R770,"")</f>
        <v>139.52054612910032</v>
      </c>
    </row>
    <row r="771" spans="2:19" x14ac:dyDescent="0.25">
      <c r="B771" s="65">
        <f t="shared" si="49"/>
        <v>1385.9999999999802</v>
      </c>
      <c r="C771" s="66">
        <f>'Final Temp'!$D$13+(('Final Temp'!$D$17-'Final Temp'!$D$13)*(1-EXP(-B771/'Final Temp'!$D$9)))</f>
        <v>137.87202635616217</v>
      </c>
      <c r="D771" s="65">
        <f>IF(C771&gt;'Final Temp'!$I$13,D770+A$2,0)</f>
        <v>1231.1999999999841</v>
      </c>
      <c r="E771" s="66">
        <f>IF(D771&gt;0,'Final Temp'!$I$13+(('Final Temp'!I$17-'Final Temp'!$I$13)*(1-EXP(-D771/'Final Temp'!I$9))),C771)</f>
        <v>139.98741956852871</v>
      </c>
      <c r="F771" s="66">
        <f>IF(D771=0,E771,'Final Temp'!$I$13)</f>
        <v>75</v>
      </c>
      <c r="G771" s="66">
        <f t="shared" si="50"/>
        <v>139.98741956852871</v>
      </c>
      <c r="H771" s="66">
        <f>'Final Temp'!D$13+(('Final Temp'!I$17-'Final Temp'!D$13)*(1-EXP(-B771/'Final Temp'!I$9)))</f>
        <v>139.99339434919713</v>
      </c>
      <c r="I771" s="66">
        <f>IF('Final Temp'!$D$17&gt;='Final Temp'!$I$13,Calcs!H771,"")</f>
        <v>139.99339434919713</v>
      </c>
      <c r="L771" s="65">
        <f t="shared" ref="L771:L834" si="51">L770+K$2</f>
        <v>770</v>
      </c>
      <c r="M771" s="66">
        <f>'Final Temp'!$D$13+(('Final Temp'!$D$17-'Final Temp'!$D$13)*(1-EXP(-L771/'Final Temp'!$D$9)))</f>
        <v>128.22143567215107</v>
      </c>
      <c r="N771" s="65">
        <f>IF(M771&gt;'Final Temp'!$I$13,N770+K$2,0)</f>
        <v>615</v>
      </c>
      <c r="O771" s="66">
        <f>IF(N771&gt;0,'Final Temp'!$I$13+(('Final Temp'!$I$17-'Final Temp'!$I$13)*(1-EXP(-N771/'Final Temp'!$I$9))),M771)</f>
        <v>139.09194112614705</v>
      </c>
      <c r="P771" s="66">
        <f>IF(N771=0,O771,'Final Temp'!$I$13)</f>
        <v>75</v>
      </c>
      <c r="Q771" s="66">
        <f t="shared" ref="Q771:Q834" si="52">IF(O771&gt;P771,O771,P771)</f>
        <v>139.09194112614705</v>
      </c>
      <c r="R771" s="66">
        <f>'Final Temp'!$D$13+(('Final Temp'!$I$17-'Final Temp'!$D$13)*(1-EXP(-L771/'Final Temp'!$I$9)))</f>
        <v>139.52386413567996</v>
      </c>
      <c r="S771" s="66">
        <f>IF('Final Temp'!$D$17&gt;='Final Temp'!$I$13,Calcs!R771,"")</f>
        <v>139.52386413567996</v>
      </c>
    </row>
    <row r="772" spans="2:19" x14ac:dyDescent="0.25">
      <c r="B772" s="65">
        <f t="shared" si="49"/>
        <v>1387.7999999999802</v>
      </c>
      <c r="C772" s="66">
        <f>'Final Temp'!$D$13+(('Final Temp'!$D$17-'Final Temp'!$D$13)*(1-EXP(-B772/'Final Temp'!$D$9)))</f>
        <v>137.88263966898822</v>
      </c>
      <c r="D772" s="65">
        <f>IF(C772&gt;'Final Temp'!$I$13,D771+A$2,0)</f>
        <v>1232.9999999999841</v>
      </c>
      <c r="E772" s="66">
        <f>IF(D772&gt;0,'Final Temp'!$I$13+(('Final Temp'!I$17-'Final Temp'!$I$13)*(1-EXP(-D772/'Final Temp'!I$9))),C772)</f>
        <v>139.98757584515835</v>
      </c>
      <c r="F772" s="66">
        <f>IF(D772=0,E772,'Final Temp'!$I$13)</f>
        <v>75</v>
      </c>
      <c r="G772" s="66">
        <f t="shared" si="50"/>
        <v>139.98757584515835</v>
      </c>
      <c r="H772" s="66">
        <f>'Final Temp'!D$13+(('Final Temp'!I$17-'Final Temp'!D$13)*(1-EXP(-B772/'Final Temp'!I$9)))</f>
        <v>139.99347640590929</v>
      </c>
      <c r="I772" s="66">
        <f>IF('Final Temp'!$D$17&gt;='Final Temp'!$I$13,Calcs!H772,"")</f>
        <v>139.99347640590929</v>
      </c>
      <c r="L772" s="65">
        <f t="shared" si="51"/>
        <v>771</v>
      </c>
      <c r="M772" s="66">
        <f>'Final Temp'!$D$13+(('Final Temp'!$D$17-'Final Temp'!$D$13)*(1-EXP(-L772/'Final Temp'!$D$9)))</f>
        <v>128.25410850644982</v>
      </c>
      <c r="N772" s="65">
        <f>IF(M772&gt;'Final Temp'!$I$13,N771+K$2,0)</f>
        <v>616</v>
      </c>
      <c r="O772" s="66">
        <f>IF(N772&gt;0,'Final Temp'!$I$13+(('Final Temp'!$I$17-'Final Temp'!$I$13)*(1-EXP(-N772/'Final Temp'!$I$9))),M772)</f>
        <v>139.09822524543571</v>
      </c>
      <c r="P772" s="66">
        <f>IF(N772=0,O772,'Final Temp'!$I$13)</f>
        <v>75</v>
      </c>
      <c r="Q772" s="66">
        <f t="shared" si="52"/>
        <v>139.09822524543571</v>
      </c>
      <c r="R772" s="66">
        <f>'Final Temp'!$D$13+(('Final Temp'!$I$17-'Final Temp'!$D$13)*(1-EXP(-L772/'Final Temp'!$I$9)))</f>
        <v>139.5271591803683</v>
      </c>
      <c r="S772" s="66">
        <f>IF('Final Temp'!$D$17&gt;='Final Temp'!$I$13,Calcs!R772,"")</f>
        <v>139.5271591803683</v>
      </c>
    </row>
    <row r="773" spans="2:19" x14ac:dyDescent="0.25">
      <c r="B773" s="65">
        <f t="shared" si="49"/>
        <v>1389.5999999999801</v>
      </c>
      <c r="C773" s="66">
        <f>'Final Temp'!$D$13+(('Final Temp'!$D$17-'Final Temp'!$D$13)*(1-EXP(-B773/'Final Temp'!$D$9)))</f>
        <v>137.89320004769576</v>
      </c>
      <c r="D773" s="65">
        <f>IF(C773&gt;'Final Temp'!$I$13,D772+A$2,0)</f>
        <v>1234.799999999984</v>
      </c>
      <c r="E773" s="66">
        <f>IF(D773&gt;0,'Final Temp'!$I$13+(('Final Temp'!I$17-'Final Temp'!$I$13)*(1-EXP(-D773/'Final Temp'!I$9))),C773)</f>
        <v>139.98773018048848</v>
      </c>
      <c r="F773" s="66">
        <f>IF(D773=0,E773,'Final Temp'!$I$13)</f>
        <v>75</v>
      </c>
      <c r="G773" s="66">
        <f t="shared" si="50"/>
        <v>139.98773018048848</v>
      </c>
      <c r="H773" s="66">
        <f>'Final Temp'!D$13+(('Final Temp'!I$17-'Final Temp'!D$13)*(1-EXP(-B773/'Final Temp'!I$9)))</f>
        <v>139.99355744329657</v>
      </c>
      <c r="I773" s="66">
        <f>IF('Final Temp'!$D$17&gt;='Final Temp'!$I$13,Calcs!H773,"")</f>
        <v>139.99355744329657</v>
      </c>
      <c r="L773" s="65">
        <f t="shared" si="51"/>
        <v>772</v>
      </c>
      <c r="M773" s="66">
        <f>'Final Temp'!$D$13+(('Final Temp'!$D$17-'Final Temp'!$D$13)*(1-EXP(-L773/'Final Temp'!$D$9)))</f>
        <v>128.28669070881148</v>
      </c>
      <c r="N773" s="65">
        <f>IF(M773&gt;'Final Temp'!$I$13,N772+K$2,0)</f>
        <v>617</v>
      </c>
      <c r="O773" s="66">
        <f>IF(N773&gt;0,'Final Temp'!$I$13+(('Final Temp'!$I$17-'Final Temp'!$I$13)*(1-EXP(-N773/'Final Temp'!$I$9))),M773)</f>
        <v>139.10446587618372</v>
      </c>
      <c r="P773" s="66">
        <f>IF(N773=0,O773,'Final Temp'!$I$13)</f>
        <v>75</v>
      </c>
      <c r="Q773" s="66">
        <f t="shared" si="52"/>
        <v>139.10446587618372</v>
      </c>
      <c r="R773" s="66">
        <f>'Final Temp'!$D$13+(('Final Temp'!$I$17-'Final Temp'!$D$13)*(1-EXP(-L773/'Final Temp'!$I$9)))</f>
        <v>139.53043142207056</v>
      </c>
      <c r="S773" s="66">
        <f>IF('Final Temp'!$D$17&gt;='Final Temp'!$I$13,Calcs!R773,"")</f>
        <v>139.53043142207056</v>
      </c>
    </row>
    <row r="774" spans="2:19" x14ac:dyDescent="0.25">
      <c r="B774" s="65">
        <f t="shared" si="49"/>
        <v>1391.3999999999801</v>
      </c>
      <c r="C774" s="66">
        <f>'Final Temp'!$D$13+(('Final Temp'!$D$17-'Final Temp'!$D$13)*(1-EXP(-B774/'Final Temp'!$D$9)))</f>
        <v>137.90370775629469</v>
      </c>
      <c r="D774" s="65">
        <f>IF(C774&gt;'Final Temp'!$I$13,D773+A$2,0)</f>
        <v>1236.599999999984</v>
      </c>
      <c r="E774" s="66">
        <f>IF(D774&gt;0,'Final Temp'!$I$13+(('Final Temp'!I$17-'Final Temp'!$I$13)*(1-EXP(-D774/'Final Temp'!I$9))),C774)</f>
        <v>139.98788259863434</v>
      </c>
      <c r="F774" s="66">
        <f>IF(D774=0,E774,'Final Temp'!$I$13)</f>
        <v>75</v>
      </c>
      <c r="G774" s="66">
        <f t="shared" si="50"/>
        <v>139.98788259863434</v>
      </c>
      <c r="H774" s="66">
        <f>'Final Temp'!D$13+(('Final Temp'!I$17-'Final Temp'!D$13)*(1-EXP(-B774/'Final Temp'!I$9)))</f>
        <v>139.99363747402128</v>
      </c>
      <c r="I774" s="66">
        <f>IF('Final Temp'!$D$17&gt;='Final Temp'!$I$13,Calcs!H774,"")</f>
        <v>139.99363747402128</v>
      </c>
      <c r="L774" s="65">
        <f t="shared" si="51"/>
        <v>773</v>
      </c>
      <c r="M774" s="66">
        <f>'Final Temp'!$D$13+(('Final Temp'!$D$17-'Final Temp'!$D$13)*(1-EXP(-L774/'Final Temp'!$D$9)))</f>
        <v>128.31918253064208</v>
      </c>
      <c r="N774" s="65">
        <f>IF(M774&gt;'Final Temp'!$I$13,N773+K$2,0)</f>
        <v>618</v>
      </c>
      <c r="O774" s="66">
        <f>IF(N774&gt;0,'Final Temp'!$I$13+(('Final Temp'!$I$17-'Final Temp'!$I$13)*(1-EXP(-N774/'Final Temp'!$I$9))),M774)</f>
        <v>139.1106633193487</v>
      </c>
      <c r="P774" s="66">
        <f>IF(N774=0,O774,'Final Temp'!$I$13)</f>
        <v>75</v>
      </c>
      <c r="Q774" s="66">
        <f t="shared" si="52"/>
        <v>139.1106633193487</v>
      </c>
      <c r="R774" s="66">
        <f>'Final Temp'!$D$13+(('Final Temp'!$I$17-'Final Temp'!$D$13)*(1-EXP(-L774/'Final Temp'!$I$9)))</f>
        <v>139.53368101859223</v>
      </c>
      <c r="S774" s="66">
        <f>IF('Final Temp'!$D$17&gt;='Final Temp'!$I$13,Calcs!R774,"")</f>
        <v>139.53368101859223</v>
      </c>
    </row>
    <row r="775" spans="2:19" x14ac:dyDescent="0.25">
      <c r="B775" s="65">
        <f t="shared" si="49"/>
        <v>1393.19999999998</v>
      </c>
      <c r="C775" s="66">
        <f>'Final Temp'!$D$13+(('Final Temp'!$D$17-'Final Temp'!$D$13)*(1-EXP(-B775/'Final Temp'!$D$9)))</f>
        <v>137.91416305747839</v>
      </c>
      <c r="D775" s="65">
        <f>IF(C775&gt;'Final Temp'!$I$13,D774+A$2,0)</f>
        <v>1238.3999999999839</v>
      </c>
      <c r="E775" s="66">
        <f>IF(D775&gt;0,'Final Temp'!$I$13+(('Final Temp'!I$17-'Final Temp'!$I$13)*(1-EXP(-D775/'Final Temp'!I$9))),C775)</f>
        <v>139.98803312341161</v>
      </c>
      <c r="F775" s="66">
        <f>IF(D775=0,E775,'Final Temp'!$I$13)</f>
        <v>75</v>
      </c>
      <c r="G775" s="66">
        <f t="shared" si="50"/>
        <v>139.98803312341161</v>
      </c>
      <c r="H775" s="66">
        <f>'Final Temp'!D$13+(('Final Temp'!I$17-'Final Temp'!D$13)*(1-EXP(-B775/'Final Temp'!I$9)))</f>
        <v>139.99371651058834</v>
      </c>
      <c r="I775" s="66">
        <f>IF('Final Temp'!$D$17&gt;='Final Temp'!$I$13,Calcs!H775,"")</f>
        <v>139.99371651058834</v>
      </c>
      <c r="L775" s="65">
        <f t="shared" si="51"/>
        <v>774</v>
      </c>
      <c r="M775" s="66">
        <f>'Final Temp'!$D$13+(('Final Temp'!$D$17-'Final Temp'!$D$13)*(1-EXP(-L775/'Final Temp'!$D$9)))</f>
        <v>128.3515842226503</v>
      </c>
      <c r="N775" s="65">
        <f>IF(M775&gt;'Final Temp'!$I$13,N774+K$2,0)</f>
        <v>619</v>
      </c>
      <c r="O775" s="66">
        <f>IF(N775&gt;0,'Final Temp'!$I$13+(('Final Temp'!$I$17-'Final Temp'!$I$13)*(1-EXP(-N775/'Final Temp'!$I$9))),M775)</f>
        <v>139.11681787380539</v>
      </c>
      <c r="P775" s="66">
        <f>IF(N775=0,O775,'Final Temp'!$I$13)</f>
        <v>75</v>
      </c>
      <c r="Q775" s="66">
        <f t="shared" si="52"/>
        <v>139.11681787380539</v>
      </c>
      <c r="R775" s="66">
        <f>'Final Temp'!$D$13+(('Final Temp'!$I$17-'Final Temp'!$D$13)*(1-EXP(-L775/'Final Temp'!$I$9)))</f>
        <v>139.53690812664667</v>
      </c>
      <c r="S775" s="66">
        <f>IF('Final Temp'!$D$17&gt;='Final Temp'!$I$13,Calcs!R775,"")</f>
        <v>139.53690812664667</v>
      </c>
    </row>
    <row r="776" spans="2:19" x14ac:dyDescent="0.25">
      <c r="B776" s="65">
        <f t="shared" si="49"/>
        <v>1394.99999999998</v>
      </c>
      <c r="C776" s="66">
        <f>'Final Temp'!$D$13+(('Final Temp'!$D$17-'Final Temp'!$D$13)*(1-EXP(-B776/'Final Temp'!$D$9)))</f>
        <v>137.92456621262991</v>
      </c>
      <c r="D776" s="65">
        <f>IF(C776&gt;'Final Temp'!$I$13,D775+A$2,0)</f>
        <v>1240.1999999999839</v>
      </c>
      <c r="E776" s="66">
        <f>IF(D776&gt;0,'Final Temp'!$I$13+(('Final Temp'!I$17-'Final Temp'!$I$13)*(1-EXP(-D776/'Final Temp'!I$9))),C776)</f>
        <v>139.98818177834005</v>
      </c>
      <c r="F776" s="66">
        <f>IF(D776=0,E776,'Final Temp'!$I$13)</f>
        <v>75</v>
      </c>
      <c r="G776" s="66">
        <f t="shared" si="50"/>
        <v>139.98818177834005</v>
      </c>
      <c r="H776" s="66">
        <f>'Final Temp'!D$13+(('Final Temp'!I$17-'Final Temp'!D$13)*(1-EXP(-B776/'Final Temp'!I$9)))</f>
        <v>139.9937945653474</v>
      </c>
      <c r="I776" s="66">
        <f>IF('Final Temp'!$D$17&gt;='Final Temp'!$I$13,Calcs!H776,"")</f>
        <v>139.9937945653474</v>
      </c>
      <c r="L776" s="65">
        <f t="shared" si="51"/>
        <v>775</v>
      </c>
      <c r="M776" s="66">
        <f>'Final Temp'!$D$13+(('Final Temp'!$D$17-'Final Temp'!$D$13)*(1-EXP(-L776/'Final Temp'!$D$9)))</f>
        <v>128.38389603484939</v>
      </c>
      <c r="N776" s="65">
        <f>IF(M776&gt;'Final Temp'!$I$13,N775+K$2,0)</f>
        <v>620</v>
      </c>
      <c r="O776" s="66">
        <f>IF(N776&gt;0,'Final Temp'!$I$13+(('Final Temp'!$I$17-'Final Temp'!$I$13)*(1-EXP(-N776/'Final Temp'!$I$9))),M776)</f>
        <v>139.12292983636027</v>
      </c>
      <c r="P776" s="66">
        <f>IF(N776=0,O776,'Final Temp'!$I$13)</f>
        <v>75</v>
      </c>
      <c r="Q776" s="66">
        <f t="shared" si="52"/>
        <v>139.12292983636027</v>
      </c>
      <c r="R776" s="66">
        <f>'Final Temp'!$D$13+(('Final Temp'!$I$17-'Final Temp'!$D$13)*(1-EXP(-L776/'Final Temp'!$I$9)))</f>
        <v>139.54011290186287</v>
      </c>
      <c r="S776" s="66">
        <f>IF('Final Temp'!$D$17&gt;='Final Temp'!$I$13,Calcs!R776,"")</f>
        <v>139.54011290186287</v>
      </c>
    </row>
    <row r="777" spans="2:19" x14ac:dyDescent="0.25">
      <c r="B777" s="65">
        <f t="shared" si="49"/>
        <v>1396.7999999999799</v>
      </c>
      <c r="C777" s="66">
        <f>'Final Temp'!$D$13+(('Final Temp'!$D$17-'Final Temp'!$D$13)*(1-EXP(-B777/'Final Temp'!$D$9)))</f>
        <v>137.93491748182862</v>
      </c>
      <c r="D777" s="65">
        <f>IF(C777&gt;'Final Temp'!$I$13,D776+A$2,0)</f>
        <v>1241.9999999999839</v>
      </c>
      <c r="E777" s="66">
        <f>IF(D777&gt;0,'Final Temp'!$I$13+(('Final Temp'!I$17-'Final Temp'!$I$13)*(1-EXP(-D777/'Final Temp'!I$9))),C777)</f>
        <v>139.9883285866473</v>
      </c>
      <c r="F777" s="66">
        <f>IF(D777=0,E777,'Final Temp'!$I$13)</f>
        <v>75</v>
      </c>
      <c r="G777" s="66">
        <f t="shared" si="50"/>
        <v>139.9883285866473</v>
      </c>
      <c r="H777" s="66">
        <f>'Final Temp'!D$13+(('Final Temp'!I$17-'Final Temp'!D$13)*(1-EXP(-B777/'Final Temp'!I$9)))</f>
        <v>139.99387165049467</v>
      </c>
      <c r="I777" s="66">
        <f>IF('Final Temp'!$D$17&gt;='Final Temp'!$I$13,Calcs!H777,"")</f>
        <v>139.99387165049467</v>
      </c>
      <c r="L777" s="65">
        <f t="shared" si="51"/>
        <v>776</v>
      </c>
      <c r="M777" s="66">
        <f>'Final Temp'!$D$13+(('Final Temp'!$D$17-'Final Temp'!$D$13)*(1-EXP(-L777/'Final Temp'!$D$9)))</f>
        <v>128.41611821655897</v>
      </c>
      <c r="N777" s="65">
        <f>IF(M777&gt;'Final Temp'!$I$13,N776+K$2,0)</f>
        <v>621</v>
      </c>
      <c r="O777" s="66">
        <f>IF(N777&gt;0,'Final Temp'!$I$13+(('Final Temp'!$I$17-'Final Temp'!$I$13)*(1-EXP(-N777/'Final Temp'!$I$9))),M777)</f>
        <v>139.12899950176586</v>
      </c>
      <c r="P777" s="66">
        <f>IF(N777=0,O777,'Final Temp'!$I$13)</f>
        <v>75</v>
      </c>
      <c r="Q777" s="66">
        <f t="shared" si="52"/>
        <v>139.12899950176586</v>
      </c>
      <c r="R777" s="66">
        <f>'Final Temp'!$D$13+(('Final Temp'!$I$17-'Final Temp'!$D$13)*(1-EXP(-L777/'Final Temp'!$I$9)))</f>
        <v>139.5432954987927</v>
      </c>
      <c r="S777" s="66">
        <f>IF('Final Temp'!$D$17&gt;='Final Temp'!$I$13,Calcs!R777,"")</f>
        <v>139.5432954987927</v>
      </c>
    </row>
    <row r="778" spans="2:19" x14ac:dyDescent="0.25">
      <c r="B778" s="65">
        <f t="shared" ref="B778:B841" si="53">B777+A$2</f>
        <v>1398.5999999999799</v>
      </c>
      <c r="C778" s="66">
        <f>'Final Temp'!$D$13+(('Final Temp'!$D$17-'Final Temp'!$D$13)*(1-EXP(-B778/'Final Temp'!$D$9)))</f>
        <v>137.94521712385682</v>
      </c>
      <c r="D778" s="65">
        <f>IF(C778&gt;'Final Temp'!$I$13,D777+A$2,0)</f>
        <v>1243.7999999999838</v>
      </c>
      <c r="E778" s="66">
        <f>IF(D778&gt;0,'Final Temp'!$I$13+(('Final Temp'!I$17-'Final Temp'!$I$13)*(1-EXP(-D778/'Final Temp'!I$9))),C778)</f>
        <v>139.98847357127249</v>
      </c>
      <c r="F778" s="66">
        <f>IF(D778=0,E778,'Final Temp'!$I$13)</f>
        <v>75</v>
      </c>
      <c r="G778" s="66">
        <f t="shared" ref="G778:G841" si="54">IF(E778&gt;F778,E778,F778)</f>
        <v>139.98847357127249</v>
      </c>
      <c r="H778" s="66">
        <f>'Final Temp'!D$13+(('Final Temp'!I$17-'Final Temp'!D$13)*(1-EXP(-B778/'Final Temp'!I$9)))</f>
        <v>139.99394777807487</v>
      </c>
      <c r="I778" s="66">
        <f>IF('Final Temp'!$D$17&gt;='Final Temp'!$I$13,Calcs!H778,"")</f>
        <v>139.99394777807487</v>
      </c>
      <c r="L778" s="65">
        <f t="shared" si="51"/>
        <v>777</v>
      </c>
      <c r="M778" s="66">
        <f>'Final Temp'!$D$13+(('Final Temp'!$D$17-'Final Temp'!$D$13)*(1-EXP(-L778/'Final Temp'!$D$9)))</f>
        <v>128.44825101640723</v>
      </c>
      <c r="N778" s="65">
        <f>IF(M778&gt;'Final Temp'!$I$13,N777+K$2,0)</f>
        <v>622</v>
      </c>
      <c r="O778" s="66">
        <f>IF(N778&gt;0,'Final Temp'!$I$13+(('Final Temp'!$I$17-'Final Temp'!$I$13)*(1-EXP(-N778/'Final Temp'!$I$9))),M778)</f>
        <v>139.13502716273476</v>
      </c>
      <c r="P778" s="66">
        <f>IF(N778=0,O778,'Final Temp'!$I$13)</f>
        <v>75</v>
      </c>
      <c r="Q778" s="66">
        <f t="shared" si="52"/>
        <v>139.13502716273476</v>
      </c>
      <c r="R778" s="66">
        <f>'Final Temp'!$D$13+(('Final Temp'!$I$17-'Final Temp'!$D$13)*(1-EXP(-L778/'Final Temp'!$I$9)))</f>
        <v>139.54645607091845</v>
      </c>
      <c r="S778" s="66">
        <f>IF('Final Temp'!$D$17&gt;='Final Temp'!$I$13,Calcs!R778,"")</f>
        <v>139.54645607091845</v>
      </c>
    </row>
    <row r="779" spans="2:19" x14ac:dyDescent="0.25">
      <c r="B779" s="65">
        <f t="shared" si="53"/>
        <v>1400.3999999999799</v>
      </c>
      <c r="C779" s="66">
        <f>'Final Temp'!$D$13+(('Final Temp'!$D$17-'Final Temp'!$D$13)*(1-EXP(-B779/'Final Temp'!$D$9)))</f>
        <v>137.95546539620614</v>
      </c>
      <c r="D779" s="65">
        <f>IF(C779&gt;'Final Temp'!$I$13,D778+A$2,0)</f>
        <v>1245.5999999999838</v>
      </c>
      <c r="E779" s="66">
        <f>IF(D779&gt;0,'Final Temp'!$I$13+(('Final Temp'!I$17-'Final Temp'!$I$13)*(1-EXP(-D779/'Final Temp'!I$9))),C779)</f>
        <v>139.98861675486975</v>
      </c>
      <c r="F779" s="66">
        <f>IF(D779=0,E779,'Final Temp'!$I$13)</f>
        <v>75</v>
      </c>
      <c r="G779" s="66">
        <f t="shared" si="54"/>
        <v>139.98861675486975</v>
      </c>
      <c r="H779" s="66">
        <f>'Final Temp'!D$13+(('Final Temp'!I$17-'Final Temp'!D$13)*(1-EXP(-B779/'Final Temp'!I$9)))</f>
        <v>139.99402295998308</v>
      </c>
      <c r="I779" s="66">
        <f>IF('Final Temp'!$D$17&gt;='Final Temp'!$I$13,Calcs!H779,"")</f>
        <v>139.99402295998308</v>
      </c>
      <c r="L779" s="65">
        <f t="shared" si="51"/>
        <v>778</v>
      </c>
      <c r="M779" s="66">
        <f>'Final Temp'!$D$13+(('Final Temp'!$D$17-'Final Temp'!$D$13)*(1-EXP(-L779/'Final Temp'!$D$9)))</f>
        <v>128.48029468233256</v>
      </c>
      <c r="N779" s="65">
        <f>IF(M779&gt;'Final Temp'!$I$13,N778+K$2,0)</f>
        <v>623</v>
      </c>
      <c r="O779" s="66">
        <f>IF(N779&gt;0,'Final Temp'!$I$13+(('Final Temp'!$I$17-'Final Temp'!$I$13)*(1-EXP(-N779/'Final Temp'!$I$9))),M779)</f>
        <v>139.14101310995397</v>
      </c>
      <c r="P779" s="66">
        <f>IF(N779=0,O779,'Final Temp'!$I$13)</f>
        <v>75</v>
      </c>
      <c r="Q779" s="66">
        <f t="shared" si="52"/>
        <v>139.14101310995397</v>
      </c>
      <c r="R779" s="66">
        <f>'Final Temp'!$D$13+(('Final Temp'!$I$17-'Final Temp'!$D$13)*(1-EXP(-L779/'Final Temp'!$I$9)))</f>
        <v>139.54959477066035</v>
      </c>
      <c r="S779" s="66">
        <f>IF('Final Temp'!$D$17&gt;='Final Temp'!$I$13,Calcs!R779,"")</f>
        <v>139.54959477066035</v>
      </c>
    </row>
    <row r="780" spans="2:19" x14ac:dyDescent="0.25">
      <c r="B780" s="65">
        <f t="shared" si="53"/>
        <v>1402.1999999999798</v>
      </c>
      <c r="C780" s="66">
        <f>'Final Temp'!$D$13+(('Final Temp'!$D$17-'Final Temp'!$D$13)*(1-EXP(-B780/'Final Temp'!$D$9)))</f>
        <v>137.96566255508384</v>
      </c>
      <c r="D780" s="65">
        <f>IF(C780&gt;'Final Temp'!$I$13,D779+A$2,0)</f>
        <v>1247.3999999999837</v>
      </c>
      <c r="E780" s="66">
        <f>IF(D780&gt;0,'Final Temp'!$I$13+(('Final Temp'!I$17-'Final Temp'!$I$13)*(1-EXP(-D780/'Final Temp'!I$9))),C780)</f>
        <v>139.98875815981179</v>
      </c>
      <c r="F780" s="66">
        <f>IF(D780=0,E780,'Final Temp'!$I$13)</f>
        <v>75</v>
      </c>
      <c r="G780" s="66">
        <f t="shared" si="54"/>
        <v>139.98875815981179</v>
      </c>
      <c r="H780" s="66">
        <f>'Final Temp'!D$13+(('Final Temp'!I$17-'Final Temp'!D$13)*(1-EXP(-B780/'Final Temp'!I$9)))</f>
        <v>139.99409720796663</v>
      </c>
      <c r="I780" s="66">
        <f>IF('Final Temp'!$D$17&gt;='Final Temp'!$I$13,Calcs!H780,"")</f>
        <v>139.99409720796663</v>
      </c>
      <c r="L780" s="65">
        <f t="shared" si="51"/>
        <v>779</v>
      </c>
      <c r="M780" s="66">
        <f>'Final Temp'!$D$13+(('Final Temp'!$D$17-'Final Temp'!$D$13)*(1-EXP(-L780/'Final Temp'!$D$9)))</f>
        <v>128.51224946158561</v>
      </c>
      <c r="N780" s="65">
        <f>IF(M780&gt;'Final Temp'!$I$13,N779+K$2,0)</f>
        <v>624</v>
      </c>
      <c r="O780" s="66">
        <f>IF(N780&gt;0,'Final Temp'!$I$13+(('Final Temp'!$I$17-'Final Temp'!$I$13)*(1-EXP(-N780/'Final Temp'!$I$9))),M780)</f>
        <v>139.14695763209883</v>
      </c>
      <c r="P780" s="66">
        <f>IF(N780=0,O780,'Final Temp'!$I$13)</f>
        <v>75</v>
      </c>
      <c r="Q780" s="66">
        <f t="shared" si="52"/>
        <v>139.14695763209883</v>
      </c>
      <c r="R780" s="66">
        <f>'Final Temp'!$D$13+(('Final Temp'!$I$17-'Final Temp'!$D$13)*(1-EXP(-L780/'Final Temp'!$I$9)))</f>
        <v>139.55271174938377</v>
      </c>
      <c r="S780" s="66">
        <f>IF('Final Temp'!$D$17&gt;='Final Temp'!$I$13,Calcs!R780,"")</f>
        <v>139.55271174938377</v>
      </c>
    </row>
    <row r="781" spans="2:19" x14ac:dyDescent="0.25">
      <c r="B781" s="65">
        <f t="shared" si="53"/>
        <v>1403.9999999999798</v>
      </c>
      <c r="C781" s="66">
        <f>'Final Temp'!$D$13+(('Final Temp'!$D$17-'Final Temp'!$D$13)*(1-EXP(-B781/'Final Temp'!$D$9)))</f>
        <v>137.97580885541944</v>
      </c>
      <c r="D781" s="65">
        <f>IF(C781&gt;'Final Temp'!$I$13,D780+A$2,0)</f>
        <v>1249.1999999999837</v>
      </c>
      <c r="E781" s="66">
        <f>IF(D781&gt;0,'Final Temp'!$I$13+(('Final Temp'!I$17-'Final Temp'!$I$13)*(1-EXP(-D781/'Final Temp'!I$9))),C781)</f>
        <v>139.98889780819343</v>
      </c>
      <c r="F781" s="66">
        <f>IF(D781=0,E781,'Final Temp'!$I$13)</f>
        <v>75</v>
      </c>
      <c r="G781" s="66">
        <f t="shared" si="54"/>
        <v>139.98889780819343</v>
      </c>
      <c r="H781" s="66">
        <f>'Final Temp'!D$13+(('Final Temp'!I$17-'Final Temp'!D$13)*(1-EXP(-B781/'Final Temp'!I$9)))</f>
        <v>139.99417053362691</v>
      </c>
      <c r="I781" s="66">
        <f>IF('Final Temp'!$D$17&gt;='Final Temp'!$I$13,Calcs!H781,"")</f>
        <v>139.99417053362691</v>
      </c>
      <c r="L781" s="68">
        <f t="shared" si="51"/>
        <v>780</v>
      </c>
      <c r="M781" s="69">
        <f>'Final Temp'!$D$13+(('Final Temp'!$D$17-'Final Temp'!$D$13)*(1-EXP(-L781/'Final Temp'!$D$9)))</f>
        <v>128.54411560073123</v>
      </c>
      <c r="N781" s="68">
        <f>IF(M781&gt;'Final Temp'!$I$13,N780+K$2,0)</f>
        <v>625</v>
      </c>
      <c r="O781" s="69">
        <f>IF(N781&gt;0,'Final Temp'!$I$13+(('Final Temp'!$I$17-'Final Temp'!$I$13)*(1-EXP(-N781/'Final Temp'!$I$9))),M781)</f>
        <v>139.1528610158469</v>
      </c>
      <c r="P781" s="69">
        <f>IF(N781=0,O781,'Final Temp'!$I$13)</f>
        <v>75</v>
      </c>
      <c r="Q781" s="69">
        <f t="shared" si="52"/>
        <v>139.1528610158469</v>
      </c>
      <c r="R781" s="69">
        <f>'Final Temp'!$D$13+(('Final Temp'!$I$17-'Final Temp'!$D$13)*(1-EXP(-L781/'Final Temp'!$I$9)))</f>
        <v>139.55580715740658</v>
      </c>
      <c r="S781" s="66">
        <f>IF('Final Temp'!$D$17&gt;='Final Temp'!$I$13,Calcs!R781,"")</f>
        <v>139.55580715740658</v>
      </c>
    </row>
    <row r="782" spans="2:19" x14ac:dyDescent="0.25">
      <c r="B782" s="65">
        <f t="shared" si="53"/>
        <v>1405.7999999999797</v>
      </c>
      <c r="C782" s="66">
        <f>'Final Temp'!$D$13+(('Final Temp'!$D$17-'Final Temp'!$D$13)*(1-EXP(-B782/'Final Temp'!$D$9)))</f>
        <v>137.98590455087103</v>
      </c>
      <c r="D782" s="65">
        <f>IF(C782&gt;'Final Temp'!$I$13,D781+A$2,0)</f>
        <v>1250.9999999999836</v>
      </c>
      <c r="E782" s="66">
        <f>IF(D782&gt;0,'Final Temp'!$I$13+(('Final Temp'!I$17-'Final Temp'!$I$13)*(1-EXP(-D782/'Final Temp'!I$9))),C782)</f>
        <v>139.98903572183499</v>
      </c>
      <c r="F782" s="66">
        <f>IF(D782=0,E782,'Final Temp'!$I$13)</f>
        <v>75</v>
      </c>
      <c r="G782" s="66">
        <f t="shared" si="54"/>
        <v>139.98903572183499</v>
      </c>
      <c r="H782" s="66">
        <f>'Final Temp'!D$13+(('Final Temp'!I$17-'Final Temp'!D$13)*(1-EXP(-B782/'Final Temp'!I$9)))</f>
        <v>139.9942429484212</v>
      </c>
      <c r="I782" s="66">
        <f>IF('Final Temp'!$D$17&gt;='Final Temp'!$I$13,Calcs!H782,"")</f>
        <v>139.9942429484212</v>
      </c>
      <c r="L782" s="65">
        <f t="shared" si="51"/>
        <v>781</v>
      </c>
      <c r="M782" s="66">
        <f>'Final Temp'!$D$13+(('Final Temp'!$D$17-'Final Temp'!$D$13)*(1-EXP(-L782/'Final Temp'!$D$9)))</f>
        <v>128.57589334565026</v>
      </c>
      <c r="N782" s="65">
        <f>IF(M782&gt;'Final Temp'!$I$13,N781+K$2,0)</f>
        <v>626</v>
      </c>
      <c r="O782" s="66">
        <f>IF(N782&gt;0,'Final Temp'!$I$13+(('Final Temp'!$I$17-'Final Temp'!$I$13)*(1-EXP(-N782/'Final Temp'!$I$9))),M782)</f>
        <v>139.1587235458918</v>
      </c>
      <c r="P782" s="66">
        <f>IF(N782=0,O782,'Final Temp'!$I$13)</f>
        <v>75</v>
      </c>
      <c r="Q782" s="66">
        <f t="shared" si="52"/>
        <v>139.1587235458918</v>
      </c>
      <c r="R782" s="66">
        <f>'Final Temp'!$D$13+(('Final Temp'!$I$17-'Final Temp'!$D$13)*(1-EXP(-L782/'Final Temp'!$I$9)))</f>
        <v>139.55888114400636</v>
      </c>
      <c r="S782" s="66">
        <f>IF('Final Temp'!$D$17&gt;='Final Temp'!$I$13,Calcs!R782,"")</f>
        <v>139.55888114400636</v>
      </c>
    </row>
    <row r="783" spans="2:19" x14ac:dyDescent="0.25">
      <c r="B783" s="65">
        <f t="shared" si="53"/>
        <v>1407.5999999999797</v>
      </c>
      <c r="C783" s="66">
        <f>'Final Temp'!$D$13+(('Final Temp'!$D$17-'Final Temp'!$D$13)*(1-EXP(-B783/'Final Temp'!$D$9)))</f>
        <v>137.99594989383149</v>
      </c>
      <c r="D783" s="65">
        <f>IF(C783&gt;'Final Temp'!$I$13,D782+A$2,0)</f>
        <v>1252.7999999999836</v>
      </c>
      <c r="E783" s="66">
        <f>IF(D783&gt;0,'Final Temp'!$I$13+(('Final Temp'!I$17-'Final Temp'!$I$13)*(1-EXP(-D783/'Final Temp'!I$9))),C783)</f>
        <v>139.98917192228581</v>
      </c>
      <c r="F783" s="66">
        <f>IF(D783=0,E783,'Final Temp'!$I$13)</f>
        <v>75</v>
      </c>
      <c r="G783" s="66">
        <f t="shared" si="54"/>
        <v>139.98917192228581</v>
      </c>
      <c r="H783" s="66">
        <f>'Final Temp'!D$13+(('Final Temp'!I$17-'Final Temp'!D$13)*(1-EXP(-B783/'Final Temp'!I$9)))</f>
        <v>139.99431446366449</v>
      </c>
      <c r="I783" s="66">
        <f>IF('Final Temp'!$D$17&gt;='Final Temp'!$I$13,Calcs!H783,"")</f>
        <v>139.99431446366449</v>
      </c>
      <c r="L783" s="65">
        <f t="shared" si="51"/>
        <v>782</v>
      </c>
      <c r="M783" s="66">
        <f>'Final Temp'!$D$13+(('Final Temp'!$D$17-'Final Temp'!$D$13)*(1-EXP(-L783/'Final Temp'!$D$9)))</f>
        <v>128.60758294154152</v>
      </c>
      <c r="N783" s="65">
        <f>IF(M783&gt;'Final Temp'!$I$13,N782+K$2,0)</f>
        <v>627</v>
      </c>
      <c r="O783" s="66">
        <f>IF(N783&gt;0,'Final Temp'!$I$13+(('Final Temp'!$I$17-'Final Temp'!$I$13)*(1-EXP(-N783/'Final Temp'!$I$9))),M783)</f>
        <v>139.164545504957</v>
      </c>
      <c r="P783" s="66">
        <f>IF(N783=0,O783,'Final Temp'!$I$13)</f>
        <v>75</v>
      </c>
      <c r="Q783" s="66">
        <f t="shared" si="52"/>
        <v>139.164545504957</v>
      </c>
      <c r="R783" s="66">
        <f>'Final Temp'!$D$13+(('Final Temp'!$I$17-'Final Temp'!$D$13)*(1-EXP(-L783/'Final Temp'!$I$9)))</f>
        <v>139.56193385742765</v>
      </c>
      <c r="S783" s="66">
        <f>IF('Final Temp'!$D$17&gt;='Final Temp'!$I$13,Calcs!R783,"")</f>
        <v>139.56193385742765</v>
      </c>
    </row>
    <row r="784" spans="2:19" x14ac:dyDescent="0.25">
      <c r="B784" s="65">
        <f t="shared" si="53"/>
        <v>1409.3999999999796</v>
      </c>
      <c r="C784" s="66">
        <f>'Final Temp'!$D$13+(('Final Temp'!$D$17-'Final Temp'!$D$13)*(1-EXP(-B784/'Final Temp'!$D$9)))</f>
        <v>138.0059451354349</v>
      </c>
      <c r="D784" s="65">
        <f>IF(C784&gt;'Final Temp'!$I$13,D783+A$2,0)</f>
        <v>1254.5999999999835</v>
      </c>
      <c r="E784" s="66">
        <f>IF(D784&gt;0,'Final Temp'!$I$13+(('Final Temp'!I$17-'Final Temp'!$I$13)*(1-EXP(-D784/'Final Temp'!I$9))),C784)</f>
        <v>139.98930643082744</v>
      </c>
      <c r="F784" s="66">
        <f>IF(D784=0,E784,'Final Temp'!$I$13)</f>
        <v>75</v>
      </c>
      <c r="G784" s="66">
        <f t="shared" si="54"/>
        <v>139.98930643082744</v>
      </c>
      <c r="H784" s="66">
        <f>'Final Temp'!D$13+(('Final Temp'!I$17-'Final Temp'!D$13)*(1-EXP(-B784/'Final Temp'!I$9)))</f>
        <v>139.99438509053113</v>
      </c>
      <c r="I784" s="66">
        <f>IF('Final Temp'!$D$17&gt;='Final Temp'!$I$13,Calcs!H784,"")</f>
        <v>139.99438509053113</v>
      </c>
      <c r="L784" s="65">
        <f t="shared" si="51"/>
        <v>783</v>
      </c>
      <c r="M784" s="66">
        <f>'Final Temp'!$D$13+(('Final Temp'!$D$17-'Final Temp'!$D$13)*(1-EXP(-L784/'Final Temp'!$D$9)))</f>
        <v>128.63918463292362</v>
      </c>
      <c r="N784" s="65">
        <f>IF(M784&gt;'Final Temp'!$I$13,N783+K$2,0)</f>
        <v>628</v>
      </c>
      <c r="O784" s="66">
        <f>IF(N784&gt;0,'Final Temp'!$I$13+(('Final Temp'!$I$17-'Final Temp'!$I$13)*(1-EXP(-N784/'Final Temp'!$I$9))),M784)</f>
        <v>139.1703271738094</v>
      </c>
      <c r="P784" s="66">
        <f>IF(N784=0,O784,'Final Temp'!$I$13)</f>
        <v>75</v>
      </c>
      <c r="Q784" s="66">
        <f t="shared" si="52"/>
        <v>139.1703271738094</v>
      </c>
      <c r="R784" s="66">
        <f>'Final Temp'!$D$13+(('Final Temp'!$I$17-'Final Temp'!$D$13)*(1-EXP(-L784/'Final Temp'!$I$9)))</f>
        <v>139.56496544488914</v>
      </c>
      <c r="S784" s="66">
        <f>IF('Final Temp'!$D$17&gt;='Final Temp'!$I$13,Calcs!R784,"")</f>
        <v>139.56496544488914</v>
      </c>
    </row>
    <row r="785" spans="2:19" x14ac:dyDescent="0.25">
      <c r="B785" s="65">
        <f t="shared" si="53"/>
        <v>1411.1999999999796</v>
      </c>
      <c r="C785" s="66">
        <f>'Final Temp'!$D$13+(('Final Temp'!$D$17-'Final Temp'!$D$13)*(1-EXP(-B785/'Final Temp'!$D$9)))</f>
        <v>138.01589052556284</v>
      </c>
      <c r="D785" s="65">
        <f>IF(C785&gt;'Final Temp'!$I$13,D784+A$2,0)</f>
        <v>1256.3999999999835</v>
      </c>
      <c r="E785" s="66">
        <f>IF(D785&gt;0,'Final Temp'!$I$13+(('Final Temp'!I$17-'Final Temp'!$I$13)*(1-EXP(-D785/'Final Temp'!I$9))),C785)</f>
        <v>139.98943926847713</v>
      </c>
      <c r="F785" s="66">
        <f>IF(D785=0,E785,'Final Temp'!$I$13)</f>
        <v>75</v>
      </c>
      <c r="G785" s="66">
        <f t="shared" si="54"/>
        <v>139.98943926847713</v>
      </c>
      <c r="H785" s="66">
        <f>'Final Temp'!D$13+(('Final Temp'!I$17-'Final Temp'!D$13)*(1-EXP(-B785/'Final Temp'!I$9)))</f>
        <v>139.99445484005679</v>
      </c>
      <c r="I785" s="66">
        <f>IF('Final Temp'!$D$17&gt;='Final Temp'!$I$13,Calcs!H785,"")</f>
        <v>139.99445484005679</v>
      </c>
      <c r="L785" s="65">
        <f t="shared" si="51"/>
        <v>784</v>
      </c>
      <c r="M785" s="66">
        <f>'Final Temp'!$D$13+(('Final Temp'!$D$17-'Final Temp'!$D$13)*(1-EXP(-L785/'Final Temp'!$D$9)))</f>
        <v>128.67069866363698</v>
      </c>
      <c r="N785" s="65">
        <f>IF(M785&gt;'Final Temp'!$I$13,N784+K$2,0)</f>
        <v>629</v>
      </c>
      <c r="O785" s="66">
        <f>IF(N785&gt;0,'Final Temp'!$I$13+(('Final Temp'!$I$17-'Final Temp'!$I$13)*(1-EXP(-N785/'Final Temp'!$I$9))),M785)</f>
        <v>139.17606883127289</v>
      </c>
      <c r="P785" s="66">
        <f>IF(N785=0,O785,'Final Temp'!$I$13)</f>
        <v>75</v>
      </c>
      <c r="Q785" s="66">
        <f t="shared" si="52"/>
        <v>139.17606883127289</v>
      </c>
      <c r="R785" s="66">
        <f>'Final Temp'!$D$13+(('Final Temp'!$I$17-'Final Temp'!$D$13)*(1-EXP(-L785/'Final Temp'!$I$9)))</f>
        <v>139.56797605259061</v>
      </c>
      <c r="S785" s="66">
        <f>IF('Final Temp'!$D$17&gt;='Final Temp'!$I$13,Calcs!R785,"")</f>
        <v>139.56797605259061</v>
      </c>
    </row>
    <row r="786" spans="2:19" x14ac:dyDescent="0.25">
      <c r="B786" s="65">
        <f t="shared" si="53"/>
        <v>1412.9999999999795</v>
      </c>
      <c r="C786" s="66">
        <f>'Final Temp'!$D$13+(('Final Temp'!$D$17-'Final Temp'!$D$13)*(1-EXP(-B786/'Final Temp'!$D$9)))</f>
        <v>138.02578631285058</v>
      </c>
      <c r="D786" s="65">
        <f>IF(C786&gt;'Final Temp'!$I$13,D785+A$2,0)</f>
        <v>1258.1999999999834</v>
      </c>
      <c r="E786" s="66">
        <f>IF(D786&gt;0,'Final Temp'!$I$13+(('Final Temp'!I$17-'Final Temp'!$I$13)*(1-EXP(-D786/'Final Temp'!I$9))),C786)</f>
        <v>139.98957045599104</v>
      </c>
      <c r="F786" s="66">
        <f>IF(D786=0,E786,'Final Temp'!$I$13)</f>
        <v>75</v>
      </c>
      <c r="G786" s="66">
        <f t="shared" si="54"/>
        <v>139.98957045599104</v>
      </c>
      <c r="H786" s="66">
        <f>'Final Temp'!D$13+(('Final Temp'!I$17-'Final Temp'!D$13)*(1-EXP(-B786/'Final Temp'!I$9)))</f>
        <v>139.99452372313988</v>
      </c>
      <c r="I786" s="66">
        <f>IF('Final Temp'!$D$17&gt;='Final Temp'!$I$13,Calcs!H786,"")</f>
        <v>139.99452372313988</v>
      </c>
      <c r="L786" s="65">
        <f t="shared" si="51"/>
        <v>785</v>
      </c>
      <c r="M786" s="66">
        <f>'Final Temp'!$D$13+(('Final Temp'!$D$17-'Final Temp'!$D$13)*(1-EXP(-L786/'Final Temp'!$D$9)))</f>
        <v>128.70212527684555</v>
      </c>
      <c r="N786" s="65">
        <f>IF(M786&gt;'Final Temp'!$I$13,N785+K$2,0)</f>
        <v>630</v>
      </c>
      <c r="O786" s="66">
        <f>IF(N786&gt;0,'Final Temp'!$I$13+(('Final Temp'!$I$17-'Final Temp'!$I$13)*(1-EXP(-N786/'Final Temp'!$I$9))),M786)</f>
        <v>139.1817707542418</v>
      </c>
      <c r="P786" s="66">
        <f>IF(N786=0,O786,'Final Temp'!$I$13)</f>
        <v>75</v>
      </c>
      <c r="Q786" s="66">
        <f t="shared" si="52"/>
        <v>139.1817707542418</v>
      </c>
      <c r="R786" s="66">
        <f>'Final Temp'!$D$13+(('Final Temp'!$I$17-'Final Temp'!$D$13)*(1-EXP(-L786/'Final Temp'!$I$9)))</f>
        <v>139.57096582572012</v>
      </c>
      <c r="S786" s="66">
        <f>IF('Final Temp'!$D$17&gt;='Final Temp'!$I$13,Calcs!R786,"")</f>
        <v>139.57096582572012</v>
      </c>
    </row>
    <row r="787" spans="2:19" x14ac:dyDescent="0.25">
      <c r="B787" s="65">
        <f t="shared" si="53"/>
        <v>1414.7999999999795</v>
      </c>
      <c r="C787" s="66">
        <f>'Final Temp'!$D$13+(('Final Temp'!$D$17-'Final Temp'!$D$13)*(1-EXP(-B787/'Final Temp'!$D$9)))</f>
        <v>138.03563274469337</v>
      </c>
      <c r="D787" s="65">
        <f>IF(C787&gt;'Final Temp'!$I$13,D786+A$2,0)</f>
        <v>1259.9999999999834</v>
      </c>
      <c r="E787" s="66">
        <f>IF(D787&gt;0,'Final Temp'!$I$13+(('Final Temp'!I$17-'Final Temp'!$I$13)*(1-EXP(-D787/'Final Temp'!I$9))),C787)</f>
        <v>139.98970001386749</v>
      </c>
      <c r="F787" s="66">
        <f>IF(D787=0,E787,'Final Temp'!$I$13)</f>
        <v>75</v>
      </c>
      <c r="G787" s="66">
        <f t="shared" si="54"/>
        <v>139.98970001386749</v>
      </c>
      <c r="H787" s="66">
        <f>'Final Temp'!D$13+(('Final Temp'!I$17-'Final Temp'!D$13)*(1-EXP(-B787/'Final Temp'!I$9)))</f>
        <v>139.99459175054358</v>
      </c>
      <c r="I787" s="66">
        <f>IF('Final Temp'!$D$17&gt;='Final Temp'!$I$13,Calcs!H787,"")</f>
        <v>139.99459175054358</v>
      </c>
      <c r="L787" s="65">
        <f t="shared" si="51"/>
        <v>786</v>
      </c>
      <c r="M787" s="66">
        <f>'Final Temp'!$D$13+(('Final Temp'!$D$17-'Final Temp'!$D$13)*(1-EXP(-L787/'Final Temp'!$D$9)))</f>
        <v>128.73346471503876</v>
      </c>
      <c r="N787" s="65">
        <f>IF(M787&gt;'Final Temp'!$I$13,N786+K$2,0)</f>
        <v>631</v>
      </c>
      <c r="O787" s="66">
        <f>IF(N787&gt;0,'Final Temp'!$I$13+(('Final Temp'!$I$17-'Final Temp'!$I$13)*(1-EXP(-N787/'Final Temp'!$I$9))),M787)</f>
        <v>139.18743321769421</v>
      </c>
      <c r="P787" s="66">
        <f>IF(N787=0,O787,'Final Temp'!$I$13)</f>
        <v>75</v>
      </c>
      <c r="Q787" s="66">
        <f t="shared" si="52"/>
        <v>139.18743321769421</v>
      </c>
      <c r="R787" s="66">
        <f>'Final Temp'!$D$13+(('Final Temp'!$I$17-'Final Temp'!$D$13)*(1-EXP(-L787/'Final Temp'!$I$9)))</f>
        <v>139.57393490846104</v>
      </c>
      <c r="S787" s="66">
        <f>IF('Final Temp'!$D$17&gt;='Final Temp'!$I$13,Calcs!R787,"")</f>
        <v>139.57393490846104</v>
      </c>
    </row>
    <row r="788" spans="2:19" x14ac:dyDescent="0.25">
      <c r="B788" s="65">
        <f t="shared" si="53"/>
        <v>1416.5999999999794</v>
      </c>
      <c r="C788" s="66">
        <f>'Final Temp'!$D$13+(('Final Temp'!$D$17-'Final Temp'!$D$13)*(1-EXP(-B788/'Final Temp'!$D$9)))</f>
        <v>138.04543006725243</v>
      </c>
      <c r="D788" s="65">
        <f>IF(C788&gt;'Final Temp'!$I$13,D787+A$2,0)</f>
        <v>1261.7999999999834</v>
      </c>
      <c r="E788" s="66">
        <f>IF(D788&gt;0,'Final Temp'!$I$13+(('Final Temp'!I$17-'Final Temp'!$I$13)*(1-EXP(-D788/'Final Temp'!I$9))),C788)</f>
        <v>139.98982796235012</v>
      </c>
      <c r="F788" s="66">
        <f>IF(D788=0,E788,'Final Temp'!$I$13)</f>
        <v>75</v>
      </c>
      <c r="G788" s="66">
        <f t="shared" si="54"/>
        <v>139.98982796235012</v>
      </c>
      <c r="H788" s="66">
        <f>'Final Temp'!D$13+(('Final Temp'!I$17-'Final Temp'!D$13)*(1-EXP(-B788/'Final Temp'!I$9)))</f>
        <v>139.99465893289732</v>
      </c>
      <c r="I788" s="66">
        <f>IF('Final Temp'!$D$17&gt;='Final Temp'!$I$13,Calcs!H788,"")</f>
        <v>139.99465893289732</v>
      </c>
      <c r="L788" s="65">
        <f t="shared" si="51"/>
        <v>787</v>
      </c>
      <c r="M788" s="66">
        <f>'Final Temp'!$D$13+(('Final Temp'!$D$17-'Final Temp'!$D$13)*(1-EXP(-L788/'Final Temp'!$D$9)))</f>
        <v>128.76471722003345</v>
      </c>
      <c r="N788" s="65">
        <f>IF(M788&gt;'Final Temp'!$I$13,N787+K$2,0)</f>
        <v>632</v>
      </c>
      <c r="O788" s="66">
        <f>IF(N788&gt;0,'Final Temp'!$I$13+(('Final Temp'!$I$17-'Final Temp'!$I$13)*(1-EXP(-N788/'Final Temp'!$I$9))),M788)</f>
        <v>139.19305649470525</v>
      </c>
      <c r="P788" s="66">
        <f>IF(N788=0,O788,'Final Temp'!$I$13)</f>
        <v>75</v>
      </c>
      <c r="Q788" s="66">
        <f t="shared" si="52"/>
        <v>139.19305649470525</v>
      </c>
      <c r="R788" s="66">
        <f>'Final Temp'!$D$13+(('Final Temp'!$I$17-'Final Temp'!$D$13)*(1-EXP(-L788/'Final Temp'!$I$9)))</f>
        <v>139.57688344399884</v>
      </c>
      <c r="S788" s="66">
        <f>IF('Final Temp'!$D$17&gt;='Final Temp'!$I$13,Calcs!R788,"")</f>
        <v>139.57688344399884</v>
      </c>
    </row>
    <row r="789" spans="2:19" x14ac:dyDescent="0.25">
      <c r="B789" s="65">
        <f t="shared" si="53"/>
        <v>1418.3999999999794</v>
      </c>
      <c r="C789" s="66">
        <f>'Final Temp'!$D$13+(('Final Temp'!$D$17-'Final Temp'!$D$13)*(1-EXP(-B789/'Final Temp'!$D$9)))</f>
        <v>138.05517852546134</v>
      </c>
      <c r="D789" s="65">
        <f>IF(C789&gt;'Final Temp'!$I$13,D788+A$2,0)</f>
        <v>1263.5999999999833</v>
      </c>
      <c r="E789" s="66">
        <f>IF(D789&gt;0,'Final Temp'!$I$13+(('Final Temp'!I$17-'Final Temp'!$I$13)*(1-EXP(-D789/'Final Temp'!I$9))),C789)</f>
        <v>139.98995432143118</v>
      </c>
      <c r="F789" s="66">
        <f>IF(D789=0,E789,'Final Temp'!$I$13)</f>
        <v>75</v>
      </c>
      <c r="G789" s="66">
        <f t="shared" si="54"/>
        <v>139.98995432143118</v>
      </c>
      <c r="H789" s="66">
        <f>'Final Temp'!D$13+(('Final Temp'!I$17-'Final Temp'!D$13)*(1-EXP(-B789/'Final Temp'!I$9)))</f>
        <v>139.99472528069845</v>
      </c>
      <c r="I789" s="66">
        <f>IF('Final Temp'!$D$17&gt;='Final Temp'!$I$13,Calcs!H789,"")</f>
        <v>139.99472528069845</v>
      </c>
      <c r="L789" s="65">
        <f t="shared" si="51"/>
        <v>788</v>
      </c>
      <c r="M789" s="66">
        <f>'Final Temp'!$D$13+(('Final Temp'!$D$17-'Final Temp'!$D$13)*(1-EXP(-L789/'Final Temp'!$D$9)))</f>
        <v>128.79588303297564</v>
      </c>
      <c r="N789" s="65">
        <f>IF(M789&gt;'Final Temp'!$I$13,N788+K$2,0)</f>
        <v>633</v>
      </c>
      <c r="O789" s="66">
        <f>IF(N789&gt;0,'Final Temp'!$I$13+(('Final Temp'!$I$17-'Final Temp'!$I$13)*(1-EXP(-N789/'Final Temp'!$I$9))),M789)</f>
        <v>139.19864085646032</v>
      </c>
      <c r="P789" s="66">
        <f>IF(N789=0,O789,'Final Temp'!$I$13)</f>
        <v>75</v>
      </c>
      <c r="Q789" s="66">
        <f t="shared" si="52"/>
        <v>139.19864085646032</v>
      </c>
      <c r="R789" s="66">
        <f>'Final Temp'!$D$13+(('Final Temp'!$I$17-'Final Temp'!$D$13)*(1-EXP(-L789/'Final Temp'!$I$9)))</f>
        <v>139.57981157452815</v>
      </c>
      <c r="S789" s="66">
        <f>IF('Final Temp'!$D$17&gt;='Final Temp'!$I$13,Calcs!R789,"")</f>
        <v>139.57981157452815</v>
      </c>
    </row>
    <row r="790" spans="2:19" x14ac:dyDescent="0.25">
      <c r="B790" s="65">
        <f t="shared" si="53"/>
        <v>1420.1999999999794</v>
      </c>
      <c r="C790" s="66">
        <f>'Final Temp'!$D$13+(('Final Temp'!$D$17-'Final Temp'!$D$13)*(1-EXP(-B790/'Final Temp'!$D$9)))</f>
        <v>138.06487836303211</v>
      </c>
      <c r="D790" s="65">
        <f>IF(C790&gt;'Final Temp'!$I$13,D789+A$2,0)</f>
        <v>1265.3999999999833</v>
      </c>
      <c r="E790" s="66">
        <f>IF(D790&gt;0,'Final Temp'!$I$13+(('Final Temp'!I$17-'Final Temp'!$I$13)*(1-EXP(-D790/'Final Temp'!I$9))),C790)</f>
        <v>139.99007911085454</v>
      </c>
      <c r="F790" s="66">
        <f>IF(D790=0,E790,'Final Temp'!$I$13)</f>
        <v>75</v>
      </c>
      <c r="G790" s="66">
        <f t="shared" si="54"/>
        <v>139.99007911085454</v>
      </c>
      <c r="H790" s="66">
        <f>'Final Temp'!D$13+(('Final Temp'!I$17-'Final Temp'!D$13)*(1-EXP(-B790/'Final Temp'!I$9)))</f>
        <v>139.99479080431394</v>
      </c>
      <c r="I790" s="66">
        <f>IF('Final Temp'!$D$17&gt;='Final Temp'!$I$13,Calcs!H790,"")</f>
        <v>139.99479080431394</v>
      </c>
      <c r="L790" s="65">
        <f t="shared" si="51"/>
        <v>789</v>
      </c>
      <c r="M790" s="66">
        <f>'Final Temp'!$D$13+(('Final Temp'!$D$17-'Final Temp'!$D$13)*(1-EXP(-L790/'Final Temp'!$D$9)))</f>
        <v>128.82696239434242</v>
      </c>
      <c r="N790" s="65">
        <f>IF(M790&gt;'Final Temp'!$I$13,N789+K$2,0)</f>
        <v>634</v>
      </c>
      <c r="O790" s="66">
        <f>IF(N790&gt;0,'Final Temp'!$I$13+(('Final Temp'!$I$17-'Final Temp'!$I$13)*(1-EXP(-N790/'Final Temp'!$I$9))),M790)</f>
        <v>139.20418657226804</v>
      </c>
      <c r="P790" s="66">
        <f>IF(N790=0,O790,'Final Temp'!$I$13)</f>
        <v>75</v>
      </c>
      <c r="Q790" s="66">
        <f t="shared" si="52"/>
        <v>139.20418657226804</v>
      </c>
      <c r="R790" s="66">
        <f>'Final Temp'!$D$13+(('Final Temp'!$I$17-'Final Temp'!$D$13)*(1-EXP(-L790/'Final Temp'!$I$9)))</f>
        <v>139.58271944125948</v>
      </c>
      <c r="S790" s="66">
        <f>IF('Final Temp'!$D$17&gt;='Final Temp'!$I$13,Calcs!R790,"")</f>
        <v>139.58271944125948</v>
      </c>
    </row>
    <row r="791" spans="2:19" x14ac:dyDescent="0.25">
      <c r="B791" s="65">
        <f t="shared" si="53"/>
        <v>1421.9999999999793</v>
      </c>
      <c r="C791" s="66">
        <f>'Final Temp'!$D$13+(('Final Temp'!$D$17-'Final Temp'!$D$13)*(1-EXP(-B791/'Final Temp'!$D$9)))</f>
        <v>138.07452982246122</v>
      </c>
      <c r="D791" s="65">
        <f>IF(C791&gt;'Final Temp'!$I$13,D790+A$2,0)</f>
        <v>1267.1999999999832</v>
      </c>
      <c r="E791" s="66">
        <f>IF(D791&gt;0,'Final Temp'!$I$13+(('Final Temp'!I$17-'Final Temp'!$I$13)*(1-EXP(-D791/'Final Temp'!I$9))),C791)</f>
        <v>139.99020235011881</v>
      </c>
      <c r="F791" s="66">
        <f>IF(D791=0,E791,'Final Temp'!$I$13)</f>
        <v>75</v>
      </c>
      <c r="G791" s="66">
        <f t="shared" si="54"/>
        <v>139.99020235011881</v>
      </c>
      <c r="H791" s="66">
        <f>'Final Temp'!D$13+(('Final Temp'!I$17-'Final Temp'!D$13)*(1-EXP(-B791/'Final Temp'!I$9)))</f>
        <v>139.99485551398203</v>
      </c>
      <c r="I791" s="66">
        <f>IF('Final Temp'!$D$17&gt;='Final Temp'!$I$13,Calcs!H791,"")</f>
        <v>139.99485551398203</v>
      </c>
      <c r="L791" s="65">
        <f t="shared" si="51"/>
        <v>790</v>
      </c>
      <c r="M791" s="66">
        <f>'Final Temp'!$D$13+(('Final Temp'!$D$17-'Final Temp'!$D$13)*(1-EXP(-L791/'Final Temp'!$D$9)))</f>
        <v>128.85795554394389</v>
      </c>
      <c r="N791" s="65">
        <f>IF(M791&gt;'Final Temp'!$I$13,N790+K$2,0)</f>
        <v>635</v>
      </c>
      <c r="O791" s="66">
        <f>IF(N791&gt;0,'Final Temp'!$I$13+(('Final Temp'!$I$17-'Final Temp'!$I$13)*(1-EXP(-N791/'Final Temp'!$I$9))),M791)</f>
        <v>139.20969390957333</v>
      </c>
      <c r="P791" s="66">
        <f>IF(N791=0,O791,'Final Temp'!$I$13)</f>
        <v>75</v>
      </c>
      <c r="Q791" s="66">
        <f t="shared" si="52"/>
        <v>139.20969390957333</v>
      </c>
      <c r="R791" s="66">
        <f>'Final Temp'!$D$13+(('Final Temp'!$I$17-'Final Temp'!$D$13)*(1-EXP(-L791/'Final Temp'!$I$9)))</f>
        <v>139.58560718442624</v>
      </c>
      <c r="S791" s="66">
        <f>IF('Final Temp'!$D$17&gt;='Final Temp'!$I$13,Calcs!R791,"")</f>
        <v>139.58560718442624</v>
      </c>
    </row>
    <row r="792" spans="2:19" x14ac:dyDescent="0.25">
      <c r="B792" s="65">
        <f t="shared" si="53"/>
        <v>1423.7999999999793</v>
      </c>
      <c r="C792" s="66">
        <f>'Final Temp'!$D$13+(('Final Temp'!$D$17-'Final Temp'!$D$13)*(1-EXP(-B792/'Final Temp'!$D$9)))</f>
        <v>138.08413314503554</v>
      </c>
      <c r="D792" s="65">
        <f>IF(C792&gt;'Final Temp'!$I$13,D791+A$2,0)</f>
        <v>1268.9999999999832</v>
      </c>
      <c r="E792" s="66">
        <f>IF(D792&gt;0,'Final Temp'!$I$13+(('Final Temp'!I$17-'Final Temp'!$I$13)*(1-EXP(-D792/'Final Temp'!I$9))),C792)</f>
        <v>139.99032405848033</v>
      </c>
      <c r="F792" s="66">
        <f>IF(D792=0,E792,'Final Temp'!$I$13)</f>
        <v>75</v>
      </c>
      <c r="G792" s="66">
        <f t="shared" si="54"/>
        <v>139.99032405848033</v>
      </c>
      <c r="H792" s="66">
        <f>'Final Temp'!D$13+(('Final Temp'!I$17-'Final Temp'!D$13)*(1-EXP(-B792/'Final Temp'!I$9)))</f>
        <v>139.9949194198137</v>
      </c>
      <c r="I792" s="66">
        <f>IF('Final Temp'!$D$17&gt;='Final Temp'!$I$13,Calcs!H792,"")</f>
        <v>139.9949194198137</v>
      </c>
      <c r="L792" s="65">
        <f t="shared" si="51"/>
        <v>791</v>
      </c>
      <c r="M792" s="66">
        <f>'Final Temp'!$D$13+(('Final Temp'!$D$17-'Final Temp'!$D$13)*(1-EXP(-L792/'Final Temp'!$D$9)))</f>
        <v>128.88886272092478</v>
      </c>
      <c r="N792" s="65">
        <f>IF(M792&gt;'Final Temp'!$I$13,N791+K$2,0)</f>
        <v>636</v>
      </c>
      <c r="O792" s="66">
        <f>IF(N792&gt;0,'Final Temp'!$I$13+(('Final Temp'!$I$17-'Final Temp'!$I$13)*(1-EXP(-N792/'Final Temp'!$I$9))),M792)</f>
        <v>139.21516313397035</v>
      </c>
      <c r="P792" s="66">
        <f>IF(N792=0,O792,'Final Temp'!$I$13)</f>
        <v>75</v>
      </c>
      <c r="Q792" s="66">
        <f t="shared" si="52"/>
        <v>139.21516313397035</v>
      </c>
      <c r="R792" s="66">
        <f>'Final Temp'!$D$13+(('Final Temp'!$I$17-'Final Temp'!$D$13)*(1-EXP(-L792/'Final Temp'!$I$9)))</f>
        <v>139.58847494329123</v>
      </c>
      <c r="S792" s="66">
        <f>IF('Final Temp'!$D$17&gt;='Final Temp'!$I$13,Calcs!R792,"")</f>
        <v>139.58847494329123</v>
      </c>
    </row>
    <row r="793" spans="2:19" x14ac:dyDescent="0.25">
      <c r="B793" s="65">
        <f t="shared" si="53"/>
        <v>1425.5999999999792</v>
      </c>
      <c r="C793" s="66">
        <f>'Final Temp'!$D$13+(('Final Temp'!$D$17-'Final Temp'!$D$13)*(1-EXP(-B793/'Final Temp'!$D$9)))</f>
        <v>138.09368857083871</v>
      </c>
      <c r="D793" s="65">
        <f>IF(C793&gt;'Final Temp'!$I$13,D792+A$2,0)</f>
        <v>1270.7999999999831</v>
      </c>
      <c r="E793" s="66">
        <f>IF(D793&gt;0,'Final Temp'!$I$13+(('Final Temp'!I$17-'Final Temp'!$I$13)*(1-EXP(-D793/'Final Temp'!I$9))),C793)</f>
        <v>139.99044425495629</v>
      </c>
      <c r="F793" s="66">
        <f>IF(D793=0,E793,'Final Temp'!$I$13)</f>
        <v>75</v>
      </c>
      <c r="G793" s="66">
        <f t="shared" si="54"/>
        <v>139.99044425495629</v>
      </c>
      <c r="H793" s="66">
        <f>'Final Temp'!D$13+(('Final Temp'!I$17-'Final Temp'!D$13)*(1-EXP(-B793/'Final Temp'!I$9)))</f>
        <v>139.99498253179439</v>
      </c>
      <c r="I793" s="66">
        <f>IF('Final Temp'!$D$17&gt;='Final Temp'!$I$13,Calcs!H793,"")</f>
        <v>139.99498253179439</v>
      </c>
      <c r="L793" s="65">
        <f t="shared" si="51"/>
        <v>792</v>
      </c>
      <c r="M793" s="66">
        <f>'Final Temp'!$D$13+(('Final Temp'!$D$17-'Final Temp'!$D$13)*(1-EXP(-L793/'Final Temp'!$D$9)))</f>
        <v>128.91968416376659</v>
      </c>
      <c r="N793" s="65">
        <f>IF(M793&gt;'Final Temp'!$I$13,N792+K$2,0)</f>
        <v>637</v>
      </c>
      <c r="O793" s="66">
        <f>IF(N793&gt;0,'Final Temp'!$I$13+(('Final Temp'!$I$17-'Final Temp'!$I$13)*(1-EXP(-N793/'Final Temp'!$I$9))),M793)</f>
        <v>139.22059450921518</v>
      </c>
      <c r="P793" s="66">
        <f>IF(N793=0,O793,'Final Temp'!$I$13)</f>
        <v>75</v>
      </c>
      <c r="Q793" s="66">
        <f t="shared" si="52"/>
        <v>139.22059450921518</v>
      </c>
      <c r="R793" s="66">
        <f>'Final Temp'!$D$13+(('Final Temp'!$I$17-'Final Temp'!$D$13)*(1-EXP(-L793/'Final Temp'!$I$9)))</f>
        <v>139.5913228561536</v>
      </c>
      <c r="S793" s="66">
        <f>IF('Final Temp'!$D$17&gt;='Final Temp'!$I$13,Calcs!R793,"")</f>
        <v>139.5913228561536</v>
      </c>
    </row>
    <row r="794" spans="2:19" x14ac:dyDescent="0.25">
      <c r="B794" s="65">
        <f t="shared" si="53"/>
        <v>1427.3999999999792</v>
      </c>
      <c r="C794" s="66">
        <f>'Final Temp'!$D$13+(('Final Temp'!$D$17-'Final Temp'!$D$13)*(1-EXP(-B794/'Final Temp'!$D$9)))</f>
        <v>138.1031963387569</v>
      </c>
      <c r="D794" s="65">
        <f>IF(C794&gt;'Final Temp'!$I$13,D793+A$2,0)</f>
        <v>1272.5999999999831</v>
      </c>
      <c r="E794" s="66">
        <f>IF(D794&gt;0,'Final Temp'!$I$13+(('Final Temp'!I$17-'Final Temp'!$I$13)*(1-EXP(-D794/'Final Temp'!I$9))),C794)</f>
        <v>139.99056295832764</v>
      </c>
      <c r="F794" s="66">
        <f>IF(D794=0,E794,'Final Temp'!$I$13)</f>
        <v>75</v>
      </c>
      <c r="G794" s="66">
        <f t="shared" si="54"/>
        <v>139.99056295832764</v>
      </c>
      <c r="H794" s="66">
        <f>'Final Temp'!D$13+(('Final Temp'!I$17-'Final Temp'!D$13)*(1-EXP(-B794/'Final Temp'!I$9)))</f>
        <v>139.99504485978542</v>
      </c>
      <c r="I794" s="66">
        <f>IF('Final Temp'!$D$17&gt;='Final Temp'!$I$13,Calcs!H794,"")</f>
        <v>139.99504485978542</v>
      </c>
      <c r="L794" s="65">
        <f t="shared" si="51"/>
        <v>793</v>
      </c>
      <c r="M794" s="66">
        <f>'Final Temp'!$D$13+(('Final Temp'!$D$17-'Final Temp'!$D$13)*(1-EXP(-L794/'Final Temp'!$D$9)))</f>
        <v>128.95042011028931</v>
      </c>
      <c r="N794" s="65">
        <f>IF(M794&gt;'Final Temp'!$I$13,N793+K$2,0)</f>
        <v>638</v>
      </c>
      <c r="O794" s="66">
        <f>IF(N794&gt;0,'Final Temp'!$I$13+(('Final Temp'!$I$17-'Final Temp'!$I$13)*(1-EXP(-N794/'Final Temp'!$I$9))),M794)</f>
        <v>139.22598829723859</v>
      </c>
      <c r="P794" s="66">
        <f>IF(N794=0,O794,'Final Temp'!$I$13)</f>
        <v>75</v>
      </c>
      <c r="Q794" s="66">
        <f t="shared" si="52"/>
        <v>139.22598829723859</v>
      </c>
      <c r="R794" s="66">
        <f>'Final Temp'!$D$13+(('Final Temp'!$I$17-'Final Temp'!$D$13)*(1-EXP(-L794/'Final Temp'!$I$9)))</f>
        <v>139.59415106035536</v>
      </c>
      <c r="S794" s="66">
        <f>IF('Final Temp'!$D$17&gt;='Final Temp'!$I$13,Calcs!R794,"")</f>
        <v>139.59415106035536</v>
      </c>
    </row>
    <row r="795" spans="2:19" x14ac:dyDescent="0.25">
      <c r="B795" s="65">
        <f t="shared" si="53"/>
        <v>1429.1999999999791</v>
      </c>
      <c r="C795" s="66">
        <f>'Final Temp'!$D$13+(('Final Temp'!$D$17-'Final Temp'!$D$13)*(1-EXP(-B795/'Final Temp'!$D$9)))</f>
        <v>138.11265668648474</v>
      </c>
      <c r="D795" s="65">
        <f>IF(C795&gt;'Final Temp'!$I$13,D794+A$2,0)</f>
        <v>1274.399999999983</v>
      </c>
      <c r="E795" s="66">
        <f>IF(D795&gt;0,'Final Temp'!$I$13+(('Final Temp'!I$17-'Final Temp'!$I$13)*(1-EXP(-D795/'Final Temp'!I$9))),C795)</f>
        <v>139.99068018714206</v>
      </c>
      <c r="F795" s="66">
        <f>IF(D795=0,E795,'Final Temp'!$I$13)</f>
        <v>75</v>
      </c>
      <c r="G795" s="66">
        <f t="shared" si="54"/>
        <v>139.99068018714206</v>
      </c>
      <c r="H795" s="66">
        <f>'Final Temp'!D$13+(('Final Temp'!I$17-'Final Temp'!D$13)*(1-EXP(-B795/'Final Temp'!I$9)))</f>
        <v>139.99510641352578</v>
      </c>
      <c r="I795" s="66">
        <f>IF('Final Temp'!$D$17&gt;='Final Temp'!$I$13,Calcs!H795,"")</f>
        <v>139.99510641352578</v>
      </c>
      <c r="L795" s="65">
        <f t="shared" si="51"/>
        <v>794</v>
      </c>
      <c r="M795" s="66">
        <f>'Final Temp'!$D$13+(('Final Temp'!$D$17-'Final Temp'!$D$13)*(1-EXP(-L795/'Final Temp'!$D$9)))</f>
        <v>128.9810707976531</v>
      </c>
      <c r="N795" s="65">
        <f>IF(M795&gt;'Final Temp'!$I$13,N794+K$2,0)</f>
        <v>639</v>
      </c>
      <c r="O795" s="66">
        <f>IF(N795&gt;0,'Final Temp'!$I$13+(('Final Temp'!$I$17-'Final Temp'!$I$13)*(1-EXP(-N795/'Final Temp'!$I$9))),M795)</f>
        <v>139.23134475815871</v>
      </c>
      <c r="P795" s="66">
        <f>IF(N795=0,O795,'Final Temp'!$I$13)</f>
        <v>75</v>
      </c>
      <c r="Q795" s="66">
        <f t="shared" si="52"/>
        <v>139.23134475815871</v>
      </c>
      <c r="R795" s="66">
        <f>'Final Temp'!$D$13+(('Final Temp'!$I$17-'Final Temp'!$D$13)*(1-EXP(-L795/'Final Temp'!$I$9)))</f>
        <v>139.5969596922881</v>
      </c>
      <c r="S795" s="66">
        <f>IF('Final Temp'!$D$17&gt;='Final Temp'!$I$13,Calcs!R795,"")</f>
        <v>139.5969596922881</v>
      </c>
    </row>
    <row r="796" spans="2:19" x14ac:dyDescent="0.25">
      <c r="B796" s="65">
        <f t="shared" si="53"/>
        <v>1430.9999999999791</v>
      </c>
      <c r="C796" s="66">
        <f>'Final Temp'!$D$13+(('Final Temp'!$D$17-'Final Temp'!$D$13)*(1-EXP(-B796/'Final Temp'!$D$9)))</f>
        <v>138.12206985053143</v>
      </c>
      <c r="D796" s="65">
        <f>IF(C796&gt;'Final Temp'!$I$13,D795+A$2,0)</f>
        <v>1276.199999999983</v>
      </c>
      <c r="E796" s="66">
        <f>IF(D796&gt;0,'Final Temp'!$I$13+(('Final Temp'!I$17-'Final Temp'!$I$13)*(1-EXP(-D796/'Final Temp'!I$9))),C796)</f>
        <v>139.99079595971671</v>
      </c>
      <c r="F796" s="66">
        <f>IF(D796=0,E796,'Final Temp'!$I$13)</f>
        <v>75</v>
      </c>
      <c r="G796" s="66">
        <f t="shared" si="54"/>
        <v>139.99079595971671</v>
      </c>
      <c r="H796" s="66">
        <f>'Final Temp'!D$13+(('Final Temp'!I$17-'Final Temp'!D$13)*(1-EXP(-B796/'Final Temp'!I$9)))</f>
        <v>139.99516720263327</v>
      </c>
      <c r="I796" s="66">
        <f>IF('Final Temp'!$D$17&gt;='Final Temp'!$I$13,Calcs!H796,"")</f>
        <v>139.99516720263327</v>
      </c>
      <c r="L796" s="65">
        <f t="shared" si="51"/>
        <v>795</v>
      </c>
      <c r="M796" s="66">
        <f>'Final Temp'!$D$13+(('Final Temp'!$D$17-'Final Temp'!$D$13)*(1-EXP(-L796/'Final Temp'!$D$9)))</f>
        <v>129.01163646236034</v>
      </c>
      <c r="N796" s="65">
        <f>IF(M796&gt;'Final Temp'!$I$13,N795+K$2,0)</f>
        <v>640</v>
      </c>
      <c r="O796" s="66">
        <f>IF(N796&gt;0,'Final Temp'!$I$13+(('Final Temp'!$I$17-'Final Temp'!$I$13)*(1-EXP(-N796/'Final Temp'!$I$9))),M796)</f>
        <v>139.23666415029362</v>
      </c>
      <c r="P796" s="66">
        <f>IF(N796=0,O796,'Final Temp'!$I$13)</f>
        <v>75</v>
      </c>
      <c r="Q796" s="66">
        <f t="shared" si="52"/>
        <v>139.23666415029362</v>
      </c>
      <c r="R796" s="66">
        <f>'Final Temp'!$D$13+(('Final Temp'!$I$17-'Final Temp'!$D$13)*(1-EXP(-L796/'Final Temp'!$I$9)))</f>
        <v>139.59974888739947</v>
      </c>
      <c r="S796" s="66">
        <f>IF('Final Temp'!$D$17&gt;='Final Temp'!$I$13,Calcs!R796,"")</f>
        <v>139.59974888739947</v>
      </c>
    </row>
    <row r="797" spans="2:19" x14ac:dyDescent="0.25">
      <c r="B797" s="65">
        <f t="shared" si="53"/>
        <v>1432.799999999979</v>
      </c>
      <c r="C797" s="66">
        <f>'Final Temp'!$D$13+(('Final Temp'!$D$17-'Final Temp'!$D$13)*(1-EXP(-B797/'Final Temp'!$D$9)))</f>
        <v>138.13143606622663</v>
      </c>
      <c r="D797" s="65">
        <f>IF(C797&gt;'Final Temp'!$I$13,D796+A$2,0)</f>
        <v>1277.9999999999829</v>
      </c>
      <c r="E797" s="66">
        <f>IF(D797&gt;0,'Final Temp'!$I$13+(('Final Temp'!I$17-'Final Temp'!$I$13)*(1-EXP(-D797/'Final Temp'!I$9))),C797)</f>
        <v>139.99091029414137</v>
      </c>
      <c r="F797" s="66">
        <f>IF(D797=0,E797,'Final Temp'!$I$13)</f>
        <v>75</v>
      </c>
      <c r="G797" s="66">
        <f t="shared" si="54"/>
        <v>139.99091029414137</v>
      </c>
      <c r="H797" s="66">
        <f>'Final Temp'!D$13+(('Final Temp'!I$17-'Final Temp'!D$13)*(1-EXP(-B797/'Final Temp'!I$9)))</f>
        <v>139.99522723660633</v>
      </c>
      <c r="I797" s="66">
        <f>IF('Final Temp'!$D$17&gt;='Final Temp'!$I$13,Calcs!H797,"")</f>
        <v>139.99522723660633</v>
      </c>
      <c r="L797" s="65">
        <f t="shared" si="51"/>
        <v>796</v>
      </c>
      <c r="M797" s="66">
        <f>'Final Temp'!$D$13+(('Final Temp'!$D$17-'Final Temp'!$D$13)*(1-EXP(-L797/'Final Temp'!$D$9)))</f>
        <v>129.04211734025739</v>
      </c>
      <c r="N797" s="65">
        <f>IF(M797&gt;'Final Temp'!$I$13,N796+K$2,0)</f>
        <v>641</v>
      </c>
      <c r="O797" s="66">
        <f>IF(N797&gt;0,'Final Temp'!$I$13+(('Final Temp'!$I$17-'Final Temp'!$I$13)*(1-EXP(-N797/'Final Temp'!$I$9))),M797)</f>
        <v>139.24194673017359</v>
      </c>
      <c r="P797" s="66">
        <f>IF(N797=0,O797,'Final Temp'!$I$13)</f>
        <v>75</v>
      </c>
      <c r="Q797" s="66">
        <f t="shared" si="52"/>
        <v>139.24194673017359</v>
      </c>
      <c r="R797" s="66">
        <f>'Final Temp'!$D$13+(('Final Temp'!$I$17-'Final Temp'!$D$13)*(1-EXP(-L797/'Final Temp'!$I$9)))</f>
        <v>139.60251878019989</v>
      </c>
      <c r="S797" s="66">
        <f>IF('Final Temp'!$D$17&gt;='Final Temp'!$I$13,Calcs!R797,"")</f>
        <v>139.60251878019989</v>
      </c>
    </row>
    <row r="798" spans="2:19" x14ac:dyDescent="0.25">
      <c r="B798" s="65">
        <f t="shared" si="53"/>
        <v>1434.599999999979</v>
      </c>
      <c r="C798" s="66">
        <f>'Final Temp'!$D$13+(('Final Temp'!$D$17-'Final Temp'!$D$13)*(1-EXP(-B798/'Final Temp'!$D$9)))</f>
        <v>138.1407555677261</v>
      </c>
      <c r="D798" s="65">
        <f>IF(C798&gt;'Final Temp'!$I$13,D797+A$2,0)</f>
        <v>1279.7999999999829</v>
      </c>
      <c r="E798" s="66">
        <f>IF(D798&gt;0,'Final Temp'!$I$13+(('Final Temp'!I$17-'Final Temp'!$I$13)*(1-EXP(-D798/'Final Temp'!I$9))),C798)</f>
        <v>139.99102320828101</v>
      </c>
      <c r="F798" s="66">
        <f>IF(D798=0,E798,'Final Temp'!$I$13)</f>
        <v>75</v>
      </c>
      <c r="G798" s="66">
        <f t="shared" si="54"/>
        <v>139.99102320828101</v>
      </c>
      <c r="H798" s="66">
        <f>'Final Temp'!D$13+(('Final Temp'!I$17-'Final Temp'!D$13)*(1-EXP(-B798/'Final Temp'!I$9)))</f>
        <v>139.99528652482539</v>
      </c>
      <c r="I798" s="66">
        <f>IF('Final Temp'!$D$17&gt;='Final Temp'!$I$13,Calcs!H798,"")</f>
        <v>139.99528652482539</v>
      </c>
      <c r="L798" s="65">
        <f t="shared" si="51"/>
        <v>797</v>
      </c>
      <c r="M798" s="66">
        <f>'Final Temp'!$D$13+(('Final Temp'!$D$17-'Final Temp'!$D$13)*(1-EXP(-L798/'Final Temp'!$D$9)))</f>
        <v>129.07251366653631</v>
      </c>
      <c r="N798" s="65">
        <f>IF(M798&gt;'Final Temp'!$I$13,N797+K$2,0)</f>
        <v>642</v>
      </c>
      <c r="O798" s="66">
        <f>IF(N798&gt;0,'Final Temp'!$I$13+(('Final Temp'!$I$17-'Final Temp'!$I$13)*(1-EXP(-N798/'Final Temp'!$I$9))),M798)</f>
        <v>139.24719275255379</v>
      </c>
      <c r="P798" s="66">
        <f>IF(N798=0,O798,'Final Temp'!$I$13)</f>
        <v>75</v>
      </c>
      <c r="Q798" s="66">
        <f t="shared" si="52"/>
        <v>139.24719275255379</v>
      </c>
      <c r="R798" s="66">
        <f>'Final Temp'!$D$13+(('Final Temp'!$I$17-'Final Temp'!$D$13)*(1-EXP(-L798/'Final Temp'!$I$9)))</f>
        <v>139.6052695042687</v>
      </c>
      <c r="S798" s="66">
        <f>IF('Final Temp'!$D$17&gt;='Final Temp'!$I$13,Calcs!R798,"")</f>
        <v>139.6052695042687</v>
      </c>
    </row>
    <row r="799" spans="2:19" x14ac:dyDescent="0.25">
      <c r="B799" s="65">
        <f t="shared" si="53"/>
        <v>1436.3999999999789</v>
      </c>
      <c r="C799" s="66">
        <f>'Final Temp'!$D$13+(('Final Temp'!$D$17-'Final Temp'!$D$13)*(1-EXP(-B799/'Final Temp'!$D$9)))</f>
        <v>138.15002858801796</v>
      </c>
      <c r="D799" s="65">
        <f>IF(C799&gt;'Final Temp'!$I$13,D798+A$2,0)</f>
        <v>1281.5999999999829</v>
      </c>
      <c r="E799" s="66">
        <f>IF(D799&gt;0,'Final Temp'!$I$13+(('Final Temp'!I$17-'Final Temp'!$I$13)*(1-EXP(-D799/'Final Temp'!I$9))),C799)</f>
        <v>139.99113471977867</v>
      </c>
      <c r="F799" s="66">
        <f>IF(D799=0,E799,'Final Temp'!$I$13)</f>
        <v>75</v>
      </c>
      <c r="G799" s="66">
        <f t="shared" si="54"/>
        <v>139.99113471977867</v>
      </c>
      <c r="H799" s="66">
        <f>'Final Temp'!D$13+(('Final Temp'!I$17-'Final Temp'!D$13)*(1-EXP(-B799/'Final Temp'!I$9)))</f>
        <v>139.99534507655437</v>
      </c>
      <c r="I799" s="66">
        <f>IF('Final Temp'!$D$17&gt;='Final Temp'!$I$13,Calcs!H799,"")</f>
        <v>139.99534507655437</v>
      </c>
      <c r="L799" s="65">
        <f t="shared" si="51"/>
        <v>798</v>
      </c>
      <c r="M799" s="66">
        <f>'Final Temp'!$D$13+(('Final Temp'!$D$17-'Final Temp'!$D$13)*(1-EXP(-L799/'Final Temp'!$D$9)))</f>
        <v>129.10282567573688</v>
      </c>
      <c r="N799" s="65">
        <f>IF(M799&gt;'Final Temp'!$I$13,N798+K$2,0)</f>
        <v>643</v>
      </c>
      <c r="O799" s="66">
        <f>IF(N799&gt;0,'Final Temp'!$I$13+(('Final Temp'!$I$17-'Final Temp'!$I$13)*(1-EXP(-N799/'Final Temp'!$I$9))),M799)</f>
        <v>139.2524024704262</v>
      </c>
      <c r="P799" s="66">
        <f>IF(N799=0,O799,'Final Temp'!$I$13)</f>
        <v>75</v>
      </c>
      <c r="Q799" s="66">
        <f t="shared" si="52"/>
        <v>139.2524024704262</v>
      </c>
      <c r="R799" s="66">
        <f>'Final Temp'!$D$13+(('Final Temp'!$I$17-'Final Temp'!$D$13)*(1-EXP(-L799/'Final Temp'!$I$9)))</f>
        <v>139.60800119226104</v>
      </c>
      <c r="S799" s="66">
        <f>IF('Final Temp'!$D$17&gt;='Final Temp'!$I$13,Calcs!R799,"")</f>
        <v>139.60800119226104</v>
      </c>
    </row>
    <row r="800" spans="2:19" x14ac:dyDescent="0.25">
      <c r="B800" s="65">
        <f t="shared" si="53"/>
        <v>1438.1999999999789</v>
      </c>
      <c r="C800" s="66">
        <f>'Final Temp'!$D$13+(('Final Temp'!$D$17-'Final Temp'!$D$13)*(1-EXP(-B800/'Final Temp'!$D$9)))</f>
        <v>138.15925535892816</v>
      </c>
      <c r="D800" s="65">
        <f>IF(C800&gt;'Final Temp'!$I$13,D799+A$2,0)</f>
        <v>1283.3999999999828</v>
      </c>
      <c r="E800" s="66">
        <f>IF(D800&gt;0,'Final Temp'!$I$13+(('Final Temp'!I$17-'Final Temp'!$I$13)*(1-EXP(-D800/'Final Temp'!I$9))),C800)</f>
        <v>139.99124484605824</v>
      </c>
      <c r="F800" s="66">
        <f>IF(D800=0,E800,'Final Temp'!$I$13)</f>
        <v>75</v>
      </c>
      <c r="G800" s="66">
        <f t="shared" si="54"/>
        <v>139.99124484605824</v>
      </c>
      <c r="H800" s="66">
        <f>'Final Temp'!D$13+(('Final Temp'!I$17-'Final Temp'!D$13)*(1-EXP(-B800/'Final Temp'!I$9)))</f>
        <v>139.99540290094211</v>
      </c>
      <c r="I800" s="66">
        <f>IF('Final Temp'!$D$17&gt;='Final Temp'!$I$13,Calcs!H800,"")</f>
        <v>139.99540290094211</v>
      </c>
      <c r="L800" s="65">
        <f t="shared" si="51"/>
        <v>799</v>
      </c>
      <c r="M800" s="66">
        <f>'Final Temp'!$D$13+(('Final Temp'!$D$17-'Final Temp'!$D$13)*(1-EXP(-L800/'Final Temp'!$D$9)))</f>
        <v>129.13305360174814</v>
      </c>
      <c r="N800" s="65">
        <f>IF(M800&gt;'Final Temp'!$I$13,N799+K$2,0)</f>
        <v>644</v>
      </c>
      <c r="O800" s="66">
        <f>IF(N800&gt;0,'Final Temp'!$I$13+(('Final Temp'!$I$17-'Final Temp'!$I$13)*(1-EXP(-N800/'Final Temp'!$I$9))),M800)</f>
        <v>139.25757613503214</v>
      </c>
      <c r="P800" s="66">
        <f>IF(N800=0,O800,'Final Temp'!$I$13)</f>
        <v>75</v>
      </c>
      <c r="Q800" s="66">
        <f t="shared" si="52"/>
        <v>139.25757613503214</v>
      </c>
      <c r="R800" s="66">
        <f>'Final Temp'!$D$13+(('Final Temp'!$I$17-'Final Temp'!$D$13)*(1-EXP(-L800/'Final Temp'!$I$9)))</f>
        <v>139.61071397591394</v>
      </c>
      <c r="S800" s="66">
        <f>IF('Final Temp'!$D$17&gt;='Final Temp'!$I$13,Calcs!R800,"")</f>
        <v>139.61071397591394</v>
      </c>
    </row>
    <row r="801" spans="2:19" x14ac:dyDescent="0.25">
      <c r="B801" s="65">
        <f t="shared" si="53"/>
        <v>1439.9999999999789</v>
      </c>
      <c r="C801" s="66">
        <f>'Final Temp'!$D$13+(('Final Temp'!$D$17-'Final Temp'!$D$13)*(1-EXP(-B801/'Final Temp'!$D$9)))</f>
        <v>138.16843611112648</v>
      </c>
      <c r="D801" s="65">
        <f>IF(C801&gt;'Final Temp'!$I$13,D800+A$2,0)</f>
        <v>1285.1999999999828</v>
      </c>
      <c r="E801" s="66">
        <f>IF(D801&gt;0,'Final Temp'!$I$13+(('Final Temp'!I$17-'Final Temp'!$I$13)*(1-EXP(-D801/'Final Temp'!I$9))),C801)</f>
        <v>139.99135360432723</v>
      </c>
      <c r="F801" s="66">
        <f>IF(D801=0,E801,'Final Temp'!$I$13)</f>
        <v>75</v>
      </c>
      <c r="G801" s="66">
        <f t="shared" si="54"/>
        <v>139.99135360432723</v>
      </c>
      <c r="H801" s="66">
        <f>'Final Temp'!D$13+(('Final Temp'!I$17-'Final Temp'!D$13)*(1-EXP(-B801/'Final Temp'!I$9)))</f>
        <v>139.99546000702375</v>
      </c>
      <c r="I801" s="66">
        <f>IF('Final Temp'!$D$17&gt;='Final Temp'!$I$13,Calcs!H801,"")</f>
        <v>139.99546000702375</v>
      </c>
      <c r="L801" s="65">
        <f t="shared" si="51"/>
        <v>800</v>
      </c>
      <c r="M801" s="66">
        <f>'Final Temp'!$D$13+(('Final Temp'!$D$17-'Final Temp'!$D$13)*(1-EXP(-L801/'Final Temp'!$D$9)))</f>
        <v>129.16319767781042</v>
      </c>
      <c r="N801" s="65">
        <f>IF(M801&gt;'Final Temp'!$I$13,N800+K$2,0)</f>
        <v>645</v>
      </c>
      <c r="O801" s="66">
        <f>IF(N801&gt;0,'Final Temp'!$I$13+(('Final Temp'!$I$17-'Final Temp'!$I$13)*(1-EXP(-N801/'Final Temp'!$I$9))),M801)</f>
        <v>139.26271399587415</v>
      </c>
      <c r="P801" s="66">
        <f>IF(N801=0,O801,'Final Temp'!$I$13)</f>
        <v>75</v>
      </c>
      <c r="Q801" s="66">
        <f t="shared" si="52"/>
        <v>139.26271399587415</v>
      </c>
      <c r="R801" s="66">
        <f>'Final Temp'!$D$13+(('Final Temp'!$I$17-'Final Temp'!$D$13)*(1-EXP(-L801/'Final Temp'!$I$9)))</f>
        <v>139.61340798605272</v>
      </c>
      <c r="S801" s="66">
        <f>IF('Final Temp'!$D$17&gt;='Final Temp'!$I$13,Calcs!R801,"")</f>
        <v>139.61340798605272</v>
      </c>
    </row>
    <row r="802" spans="2:19" x14ac:dyDescent="0.25">
      <c r="B802" s="65">
        <f t="shared" si="53"/>
        <v>1441.7999999999788</v>
      </c>
      <c r="C802" s="66">
        <f>'Final Temp'!$D$13+(('Final Temp'!$D$17-'Final Temp'!$D$13)*(1-EXP(-B802/'Final Temp'!$D$9)))</f>
        <v>138.17757107413217</v>
      </c>
      <c r="D802" s="65">
        <f>IF(C802&gt;'Final Temp'!$I$13,D801+A$2,0)</f>
        <v>1286.9999999999827</v>
      </c>
      <c r="E802" s="66">
        <f>IF(D802&gt;0,'Final Temp'!$I$13+(('Final Temp'!I$17-'Final Temp'!$I$13)*(1-EXP(-D802/'Final Temp'!I$9))),C802)</f>
        <v>139.99146101157928</v>
      </c>
      <c r="F802" s="66">
        <f>IF(D802=0,E802,'Final Temp'!$I$13)</f>
        <v>75</v>
      </c>
      <c r="G802" s="66">
        <f t="shared" si="54"/>
        <v>139.99146101157928</v>
      </c>
      <c r="H802" s="66">
        <f>'Final Temp'!D$13+(('Final Temp'!I$17-'Final Temp'!D$13)*(1-EXP(-B802/'Final Temp'!I$9)))</f>
        <v>139.99551640372226</v>
      </c>
      <c r="I802" s="66">
        <f>IF('Final Temp'!$D$17&gt;='Final Temp'!$I$13,Calcs!H802,"")</f>
        <v>139.99551640372226</v>
      </c>
      <c r="L802" s="65">
        <f t="shared" si="51"/>
        <v>801</v>
      </c>
      <c r="M802" s="66">
        <f>'Final Temp'!$D$13+(('Final Temp'!$D$17-'Final Temp'!$D$13)*(1-EXP(-L802/'Final Temp'!$D$9)))</f>
        <v>129.19325813651707</v>
      </c>
      <c r="N802" s="65">
        <f>IF(M802&gt;'Final Temp'!$I$13,N801+K$2,0)</f>
        <v>646</v>
      </c>
      <c r="O802" s="66">
        <f>IF(N802&gt;0,'Final Temp'!$I$13+(('Final Temp'!$I$17-'Final Temp'!$I$13)*(1-EXP(-N802/'Final Temp'!$I$9))),M802)</f>
        <v>139.26781630072819</v>
      </c>
      <c r="P802" s="66">
        <f>IF(N802=0,O802,'Final Temp'!$I$13)</f>
        <v>75</v>
      </c>
      <c r="Q802" s="66">
        <f t="shared" si="52"/>
        <v>139.26781630072819</v>
      </c>
      <c r="R802" s="66">
        <f>'Final Temp'!$D$13+(('Final Temp'!$I$17-'Final Temp'!$D$13)*(1-EXP(-L802/'Final Temp'!$I$9)))</f>
        <v>139.6160833525974</v>
      </c>
      <c r="S802" s="66">
        <f>IF('Final Temp'!$D$17&gt;='Final Temp'!$I$13,Calcs!R802,"")</f>
        <v>139.6160833525974</v>
      </c>
    </row>
    <row r="803" spans="2:19" x14ac:dyDescent="0.25">
      <c r="B803" s="65">
        <f t="shared" si="53"/>
        <v>1443.5999999999788</v>
      </c>
      <c r="C803" s="66">
        <f>'Final Temp'!$D$13+(('Final Temp'!$D$17-'Final Temp'!$D$13)*(1-EXP(-B803/'Final Temp'!$D$9)))</f>
        <v>138.18666047631979</v>
      </c>
      <c r="D803" s="65">
        <f>IF(C803&gt;'Final Temp'!$I$13,D802+A$2,0)</f>
        <v>1288.7999999999827</v>
      </c>
      <c r="E803" s="66">
        <f>IF(D803&gt;0,'Final Temp'!$I$13+(('Final Temp'!I$17-'Final Temp'!$I$13)*(1-EXP(-D803/'Final Temp'!I$9))),C803)</f>
        <v>139.99156708459702</v>
      </c>
      <c r="F803" s="66">
        <f>IF(D803=0,E803,'Final Temp'!$I$13)</f>
        <v>75</v>
      </c>
      <c r="G803" s="66">
        <f t="shared" si="54"/>
        <v>139.99156708459702</v>
      </c>
      <c r="H803" s="66">
        <f>'Final Temp'!D$13+(('Final Temp'!I$17-'Final Temp'!D$13)*(1-EXP(-B803/'Final Temp'!I$9)))</f>
        <v>139.99557209984971</v>
      </c>
      <c r="I803" s="66">
        <f>IF('Final Temp'!$D$17&gt;='Final Temp'!$I$13,Calcs!H803,"")</f>
        <v>139.99557209984971</v>
      </c>
      <c r="L803" s="65">
        <f t="shared" si="51"/>
        <v>802</v>
      </c>
      <c r="M803" s="66">
        <f>'Final Temp'!$D$13+(('Final Temp'!$D$17-'Final Temp'!$D$13)*(1-EXP(-L803/'Final Temp'!$D$9)))</f>
        <v>129.22323520981624</v>
      </c>
      <c r="N803" s="65">
        <f>IF(M803&gt;'Final Temp'!$I$13,N802+K$2,0)</f>
        <v>647</v>
      </c>
      <c r="O803" s="66">
        <f>IF(N803&gt;0,'Final Temp'!$I$13+(('Final Temp'!$I$17-'Final Temp'!$I$13)*(1-EXP(-N803/'Final Temp'!$I$9))),M803)</f>
        <v>139.27288329565542</v>
      </c>
      <c r="P803" s="66">
        <f>IF(N803=0,O803,'Final Temp'!$I$13)</f>
        <v>75</v>
      </c>
      <c r="Q803" s="66">
        <f t="shared" si="52"/>
        <v>139.27288329565542</v>
      </c>
      <c r="R803" s="66">
        <f>'Final Temp'!$D$13+(('Final Temp'!$I$17-'Final Temp'!$D$13)*(1-EXP(-L803/'Final Temp'!$I$9)))</f>
        <v>139.61874020456884</v>
      </c>
      <c r="S803" s="66">
        <f>IF('Final Temp'!$D$17&gt;='Final Temp'!$I$13,Calcs!R803,"")</f>
        <v>139.61874020456884</v>
      </c>
    </row>
    <row r="804" spans="2:19" x14ac:dyDescent="0.25">
      <c r="B804" s="65">
        <f t="shared" si="53"/>
        <v>1445.3999999999787</v>
      </c>
      <c r="C804" s="66">
        <f>'Final Temp'!$D$13+(('Final Temp'!$D$17-'Final Temp'!$D$13)*(1-EXP(-B804/'Final Temp'!$D$9)))</f>
        <v>138.19570454492487</v>
      </c>
      <c r="D804" s="65">
        <f>IF(C804&gt;'Final Temp'!$I$13,D803+A$2,0)</f>
        <v>1290.5999999999826</v>
      </c>
      <c r="E804" s="66">
        <f>IF(D804&gt;0,'Final Temp'!$I$13+(('Final Temp'!I$17-'Final Temp'!$I$13)*(1-EXP(-D804/'Final Temp'!I$9))),C804)</f>
        <v>139.99167183995456</v>
      </c>
      <c r="F804" s="66">
        <f>IF(D804=0,E804,'Final Temp'!$I$13)</f>
        <v>75</v>
      </c>
      <c r="G804" s="66">
        <f t="shared" si="54"/>
        <v>139.99167183995456</v>
      </c>
      <c r="H804" s="66">
        <f>'Final Temp'!D$13+(('Final Temp'!I$17-'Final Temp'!D$13)*(1-EXP(-B804/'Final Temp'!I$9)))</f>
        <v>139.99562710410879</v>
      </c>
      <c r="I804" s="66">
        <f>IF('Final Temp'!$D$17&gt;='Final Temp'!$I$13,Calcs!H804,"")</f>
        <v>139.99562710410879</v>
      </c>
      <c r="L804" s="65">
        <f t="shared" si="51"/>
        <v>803</v>
      </c>
      <c r="M804" s="66">
        <f>'Final Temp'!$D$13+(('Final Temp'!$D$17-'Final Temp'!$D$13)*(1-EXP(-L804/'Final Temp'!$D$9)))</f>
        <v>129.25312912901262</v>
      </c>
      <c r="N804" s="65">
        <f>IF(M804&gt;'Final Temp'!$I$13,N803+K$2,0)</f>
        <v>648</v>
      </c>
      <c r="O804" s="66">
        <f>IF(N804&gt;0,'Final Temp'!$I$13+(('Final Temp'!$I$17-'Final Temp'!$I$13)*(1-EXP(-N804/'Final Temp'!$I$9))),M804)</f>
        <v>139.27791522501425</v>
      </c>
      <c r="P804" s="66">
        <f>IF(N804=0,O804,'Final Temp'!$I$13)</f>
        <v>75</v>
      </c>
      <c r="Q804" s="66">
        <f t="shared" si="52"/>
        <v>139.27791522501425</v>
      </c>
      <c r="R804" s="66">
        <f>'Final Temp'!$D$13+(('Final Temp'!$I$17-'Final Temp'!$D$13)*(1-EXP(-L804/'Final Temp'!$I$9)))</f>
        <v>139.62137867009505</v>
      </c>
      <c r="S804" s="66">
        <f>IF('Final Temp'!$D$17&gt;='Final Temp'!$I$13,Calcs!R804,"")</f>
        <v>139.62137867009505</v>
      </c>
    </row>
    <row r="805" spans="2:19" x14ac:dyDescent="0.25">
      <c r="B805" s="65">
        <f t="shared" si="53"/>
        <v>1447.1999999999787</v>
      </c>
      <c r="C805" s="66">
        <f>'Final Temp'!$D$13+(('Final Temp'!$D$17-'Final Temp'!$D$13)*(1-EXP(-B805/'Final Temp'!$D$9)))</f>
        <v>138.20470350604961</v>
      </c>
      <c r="D805" s="65">
        <f>IF(C805&gt;'Final Temp'!$I$13,D804+A$2,0)</f>
        <v>1292.3999999999826</v>
      </c>
      <c r="E805" s="66">
        <f>IF(D805&gt;0,'Final Temp'!$I$13+(('Final Temp'!I$17-'Final Temp'!$I$13)*(1-EXP(-D805/'Final Temp'!I$9))),C805)</f>
        <v>139.99177529402016</v>
      </c>
      <c r="F805" s="66">
        <f>IF(D805=0,E805,'Final Temp'!$I$13)</f>
        <v>75</v>
      </c>
      <c r="G805" s="66">
        <f t="shared" si="54"/>
        <v>139.99177529402016</v>
      </c>
      <c r="H805" s="66">
        <f>'Final Temp'!D$13+(('Final Temp'!I$17-'Final Temp'!D$13)*(1-EXP(-B805/'Final Temp'!I$9)))</f>
        <v>139.99568142509395</v>
      </c>
      <c r="I805" s="66">
        <f>IF('Final Temp'!$D$17&gt;='Final Temp'!$I$13,Calcs!H805,"")</f>
        <v>139.99568142509395</v>
      </c>
      <c r="L805" s="65">
        <f t="shared" si="51"/>
        <v>804</v>
      </c>
      <c r="M805" s="66">
        <f>'Final Temp'!$D$13+(('Final Temp'!$D$17-'Final Temp'!$D$13)*(1-EXP(-L805/'Final Temp'!$D$9)))</f>
        <v>129.28294012476931</v>
      </c>
      <c r="N805" s="65">
        <f>IF(M805&gt;'Final Temp'!$I$13,N804+K$2,0)</f>
        <v>649</v>
      </c>
      <c r="O805" s="66">
        <f>IF(N805&gt;0,'Final Temp'!$I$13+(('Final Temp'!$I$17-'Final Temp'!$I$13)*(1-EXP(-N805/'Final Temp'!$I$9))),M805)</f>
        <v>139.28291233147201</v>
      </c>
      <c r="P805" s="66">
        <f>IF(N805=0,O805,'Final Temp'!$I$13)</f>
        <v>75</v>
      </c>
      <c r="Q805" s="66">
        <f t="shared" si="52"/>
        <v>139.28291233147201</v>
      </c>
      <c r="R805" s="66">
        <f>'Final Temp'!$D$13+(('Final Temp'!$I$17-'Final Temp'!$D$13)*(1-EXP(-L805/'Final Temp'!$I$9)))</f>
        <v>139.62399887641743</v>
      </c>
      <c r="S805" s="66">
        <f>IF('Final Temp'!$D$17&gt;='Final Temp'!$I$13,Calcs!R805,"")</f>
        <v>139.62399887641743</v>
      </c>
    </row>
    <row r="806" spans="2:19" x14ac:dyDescent="0.25">
      <c r="B806" s="65">
        <f t="shared" si="53"/>
        <v>1448.9999999999786</v>
      </c>
      <c r="C806" s="66">
        <f>'Final Temp'!$D$13+(('Final Temp'!$D$17-'Final Temp'!$D$13)*(1-EXP(-B806/'Final Temp'!$D$9)))</f>
        <v>138.21365758466851</v>
      </c>
      <c r="D806" s="65">
        <f>IF(C806&gt;'Final Temp'!$I$13,D805+A$2,0)</f>
        <v>1294.1999999999825</v>
      </c>
      <c r="E806" s="66">
        <f>IF(D806&gt;0,'Final Temp'!$I$13+(('Final Temp'!I$17-'Final Temp'!$I$13)*(1-EXP(-D806/'Final Temp'!I$9))),C806)</f>
        <v>139.99187746295874</v>
      </c>
      <c r="F806" s="66">
        <f>IF(D806=0,E806,'Final Temp'!$I$13)</f>
        <v>75</v>
      </c>
      <c r="G806" s="66">
        <f t="shared" si="54"/>
        <v>139.99187746295874</v>
      </c>
      <c r="H806" s="66">
        <f>'Final Temp'!D$13+(('Final Temp'!I$17-'Final Temp'!D$13)*(1-EXP(-B806/'Final Temp'!I$9)))</f>
        <v>139.99573507129304</v>
      </c>
      <c r="I806" s="66">
        <f>IF('Final Temp'!$D$17&gt;='Final Temp'!$I$13,Calcs!H806,"")</f>
        <v>139.99573507129304</v>
      </c>
      <c r="L806" s="65">
        <f t="shared" si="51"/>
        <v>805</v>
      </c>
      <c r="M806" s="66">
        <f>'Final Temp'!$D$13+(('Final Temp'!$D$17-'Final Temp'!$D$13)*(1-EXP(-L806/'Final Temp'!$D$9)))</f>
        <v>129.31266842710963</v>
      </c>
      <c r="N806" s="65">
        <f>IF(M806&gt;'Final Temp'!$I$13,N805+K$2,0)</f>
        <v>650</v>
      </c>
      <c r="O806" s="66">
        <f>IF(N806&gt;0,'Final Temp'!$I$13+(('Final Temp'!$I$17-'Final Temp'!$I$13)*(1-EXP(-N806/'Final Temp'!$I$9))),M806)</f>
        <v>139.28787485601663</v>
      </c>
      <c r="P806" s="66">
        <f>IF(N806=0,O806,'Final Temp'!$I$13)</f>
        <v>75</v>
      </c>
      <c r="Q806" s="66">
        <f t="shared" si="52"/>
        <v>139.28787485601663</v>
      </c>
      <c r="R806" s="66">
        <f>'Final Temp'!$D$13+(('Final Temp'!$I$17-'Final Temp'!$D$13)*(1-EXP(-L806/'Final Temp'!$I$9)))</f>
        <v>139.62660094989673</v>
      </c>
      <c r="S806" s="66">
        <f>IF('Final Temp'!$D$17&gt;='Final Temp'!$I$13,Calcs!R806,"")</f>
        <v>139.62660094989673</v>
      </c>
    </row>
    <row r="807" spans="2:19" x14ac:dyDescent="0.25">
      <c r="B807" s="65">
        <f t="shared" si="53"/>
        <v>1450.7999999999786</v>
      </c>
      <c r="C807" s="66">
        <f>'Final Temp'!$D$13+(('Final Temp'!$D$17-'Final Temp'!$D$13)*(1-EXP(-B807/'Final Temp'!$D$9)))</f>
        <v>138.22256700463396</v>
      </c>
      <c r="D807" s="65">
        <f>IF(C807&gt;'Final Temp'!$I$13,D806+A$2,0)</f>
        <v>1295.9999999999825</v>
      </c>
      <c r="E807" s="66">
        <f>IF(D807&gt;0,'Final Temp'!$I$13+(('Final Temp'!I$17-'Final Temp'!$I$13)*(1-EXP(-D807/'Final Temp'!I$9))),C807)</f>
        <v>139.99197836273436</v>
      </c>
      <c r="F807" s="66">
        <f>IF(D807=0,E807,'Final Temp'!$I$13)</f>
        <v>75</v>
      </c>
      <c r="G807" s="66">
        <f t="shared" si="54"/>
        <v>139.99197836273436</v>
      </c>
      <c r="H807" s="66">
        <f>'Final Temp'!D$13+(('Final Temp'!I$17-'Final Temp'!D$13)*(1-EXP(-B807/'Final Temp'!I$9)))</f>
        <v>139.99578805108831</v>
      </c>
      <c r="I807" s="66">
        <f>IF('Final Temp'!$D$17&gt;='Final Temp'!$I$13,Calcs!H807,"")</f>
        <v>139.99578805108831</v>
      </c>
      <c r="L807" s="65">
        <f t="shared" si="51"/>
        <v>806</v>
      </c>
      <c r="M807" s="66">
        <f>'Final Temp'!$D$13+(('Final Temp'!$D$17-'Final Temp'!$D$13)*(1-EXP(-L807/'Final Temp'!$D$9)))</f>
        <v>129.34231426541874</v>
      </c>
      <c r="N807" s="65">
        <f>IF(M807&gt;'Final Temp'!$I$13,N806+K$2,0)</f>
        <v>651</v>
      </c>
      <c r="O807" s="66">
        <f>IF(N807&gt;0,'Final Temp'!$I$13+(('Final Temp'!$I$17-'Final Temp'!$I$13)*(1-EXP(-N807/'Final Temp'!$I$9))),M807)</f>
        <v>139.29280303796838</v>
      </c>
      <c r="P807" s="66">
        <f>IF(N807=0,O807,'Final Temp'!$I$13)</f>
        <v>75</v>
      </c>
      <c r="Q807" s="66">
        <f t="shared" si="52"/>
        <v>139.29280303796838</v>
      </c>
      <c r="R807" s="66">
        <f>'Final Temp'!$D$13+(('Final Temp'!$I$17-'Final Temp'!$D$13)*(1-EXP(-L807/'Final Temp'!$I$9)))</f>
        <v>139.62918501601916</v>
      </c>
      <c r="S807" s="66">
        <f>IF('Final Temp'!$D$17&gt;='Final Temp'!$I$13,Calcs!R807,"")</f>
        <v>139.62918501601916</v>
      </c>
    </row>
    <row r="808" spans="2:19" x14ac:dyDescent="0.25">
      <c r="B808" s="65">
        <f t="shared" si="53"/>
        <v>1452.5999999999785</v>
      </c>
      <c r="C808" s="66">
        <f>'Final Temp'!$D$13+(('Final Temp'!$D$17-'Final Temp'!$D$13)*(1-EXP(-B808/'Final Temp'!$D$9)))</f>
        <v>138.23143198868195</v>
      </c>
      <c r="D808" s="65">
        <f>IF(C808&gt;'Final Temp'!$I$13,D807+A$2,0)</f>
        <v>1297.7999999999824</v>
      </c>
      <c r="E808" s="66">
        <f>IF(D808&gt;0,'Final Temp'!$I$13+(('Final Temp'!I$17-'Final Temp'!$I$13)*(1-EXP(-D808/'Final Temp'!I$9))),C808)</f>
        <v>139.99207800911284</v>
      </c>
      <c r="F808" s="66">
        <f>IF(D808=0,E808,'Final Temp'!$I$13)</f>
        <v>75</v>
      </c>
      <c r="G808" s="66">
        <f t="shared" si="54"/>
        <v>139.99207800911284</v>
      </c>
      <c r="H808" s="66">
        <f>'Final Temp'!D$13+(('Final Temp'!I$17-'Final Temp'!D$13)*(1-EXP(-B808/'Final Temp'!I$9)))</f>
        <v>139.99584037275798</v>
      </c>
      <c r="I808" s="66">
        <f>IF('Final Temp'!$D$17&gt;='Final Temp'!$I$13,Calcs!H808,"")</f>
        <v>139.99584037275798</v>
      </c>
      <c r="L808" s="65">
        <f t="shared" si="51"/>
        <v>807</v>
      </c>
      <c r="M808" s="66">
        <f>'Final Temp'!$D$13+(('Final Temp'!$D$17-'Final Temp'!$D$13)*(1-EXP(-L808/'Final Temp'!$D$9)))</f>
        <v>129.37187786844549</v>
      </c>
      <c r="N808" s="65">
        <f>IF(M808&gt;'Final Temp'!$I$13,N807+K$2,0)</f>
        <v>652</v>
      </c>
      <c r="O808" s="66">
        <f>IF(N808&gt;0,'Final Temp'!$I$13+(('Final Temp'!$I$17-'Final Temp'!$I$13)*(1-EXP(-N808/'Final Temp'!$I$9))),M808)</f>
        <v>139.29769711499131</v>
      </c>
      <c r="P808" s="66">
        <f>IF(N808=0,O808,'Final Temp'!$I$13)</f>
        <v>75</v>
      </c>
      <c r="Q808" s="66">
        <f t="shared" si="52"/>
        <v>139.29769711499131</v>
      </c>
      <c r="R808" s="66">
        <f>'Final Temp'!$D$13+(('Final Temp'!$I$17-'Final Temp'!$D$13)*(1-EXP(-L808/'Final Temp'!$I$9)))</f>
        <v>139.63175119940274</v>
      </c>
      <c r="S808" s="66">
        <f>IF('Final Temp'!$D$17&gt;='Final Temp'!$I$13,Calcs!R808,"")</f>
        <v>139.63175119940274</v>
      </c>
    </row>
    <row r="809" spans="2:19" x14ac:dyDescent="0.25">
      <c r="B809" s="65">
        <f t="shared" si="53"/>
        <v>1454.3999999999785</v>
      </c>
      <c r="C809" s="66">
        <f>'Final Temp'!$D$13+(('Final Temp'!$D$17-'Final Temp'!$D$13)*(1-EXP(-B809/'Final Temp'!$D$9)))</f>
        <v>138.24025275843755</v>
      </c>
      <c r="D809" s="65">
        <f>IF(C809&gt;'Final Temp'!$I$13,D808+A$2,0)</f>
        <v>1299.5999999999824</v>
      </c>
      <c r="E809" s="66">
        <f>IF(D809&gt;0,'Final Temp'!$I$13+(('Final Temp'!I$17-'Final Temp'!$I$13)*(1-EXP(-D809/'Final Temp'!I$9))),C809)</f>
        <v>139.99217641766413</v>
      </c>
      <c r="F809" s="66">
        <f>IF(D809=0,E809,'Final Temp'!$I$13)</f>
        <v>75</v>
      </c>
      <c r="G809" s="66">
        <f t="shared" si="54"/>
        <v>139.99217641766413</v>
      </c>
      <c r="H809" s="66">
        <f>'Final Temp'!D$13+(('Final Temp'!I$17-'Final Temp'!D$13)*(1-EXP(-B809/'Final Temp'!I$9)))</f>
        <v>139.99589204447747</v>
      </c>
      <c r="I809" s="66">
        <f>IF('Final Temp'!$D$17&gt;='Final Temp'!$I$13,Calcs!H809,"")</f>
        <v>139.99589204447747</v>
      </c>
      <c r="L809" s="65">
        <f t="shared" si="51"/>
        <v>808</v>
      </c>
      <c r="M809" s="66">
        <f>'Final Temp'!$D$13+(('Final Temp'!$D$17-'Final Temp'!$D$13)*(1-EXP(-L809/'Final Temp'!$D$9)))</f>
        <v>129.40135946430433</v>
      </c>
      <c r="N809" s="65">
        <f>IF(M809&gt;'Final Temp'!$I$13,N808+K$2,0)</f>
        <v>653</v>
      </c>
      <c r="O809" s="66">
        <f>IF(N809&gt;0,'Final Temp'!$I$13+(('Final Temp'!$I$17-'Final Temp'!$I$13)*(1-EXP(-N809/'Final Temp'!$I$9))),M809)</f>
        <v>139.30255732310474</v>
      </c>
      <c r="P809" s="66">
        <f>IF(N809=0,O809,'Final Temp'!$I$13)</f>
        <v>75</v>
      </c>
      <c r="Q809" s="66">
        <f t="shared" si="52"/>
        <v>139.30255732310474</v>
      </c>
      <c r="R809" s="66">
        <f>'Final Temp'!$D$13+(('Final Temp'!$I$17-'Final Temp'!$D$13)*(1-EXP(-L809/'Final Temp'!$I$9)))</f>
        <v>139.63429962380283</v>
      </c>
      <c r="S809" s="66">
        <f>IF('Final Temp'!$D$17&gt;='Final Temp'!$I$13,Calcs!R809,"")</f>
        <v>139.63429962380283</v>
      </c>
    </row>
    <row r="810" spans="2:19" x14ac:dyDescent="0.25">
      <c r="B810" s="65">
        <f t="shared" si="53"/>
        <v>1456.1999999999784</v>
      </c>
      <c r="C810" s="66">
        <f>'Final Temp'!$D$13+(('Final Temp'!$D$17-'Final Temp'!$D$13)*(1-EXP(-B810/'Final Temp'!$D$9)))</f>
        <v>138.24902953442046</v>
      </c>
      <c r="D810" s="65">
        <f>IF(C810&gt;'Final Temp'!$I$13,D809+A$2,0)</f>
        <v>1301.3999999999824</v>
      </c>
      <c r="E810" s="66">
        <f>IF(D810&gt;0,'Final Temp'!$I$13+(('Final Temp'!I$17-'Final Temp'!$I$13)*(1-EXP(-D810/'Final Temp'!I$9))),C810)</f>
        <v>139.99227360376477</v>
      </c>
      <c r="F810" s="66">
        <f>IF(D810=0,E810,'Final Temp'!$I$13)</f>
        <v>75</v>
      </c>
      <c r="G810" s="66">
        <f t="shared" si="54"/>
        <v>139.99227360376477</v>
      </c>
      <c r="H810" s="66">
        <f>'Final Temp'!D$13+(('Final Temp'!I$17-'Final Temp'!D$13)*(1-EXP(-B810/'Final Temp'!I$9)))</f>
        <v>139.99594307432054</v>
      </c>
      <c r="I810" s="66">
        <f>IF('Final Temp'!$D$17&gt;='Final Temp'!$I$13,Calcs!H810,"")</f>
        <v>139.99594307432054</v>
      </c>
      <c r="L810" s="65">
        <f t="shared" si="51"/>
        <v>809</v>
      </c>
      <c r="M810" s="66">
        <f>'Final Temp'!$D$13+(('Final Temp'!$D$17-'Final Temp'!$D$13)*(1-EXP(-L810/'Final Temp'!$D$9)))</f>
        <v>129.43075928047685</v>
      </c>
      <c r="N810" s="65">
        <f>IF(M810&gt;'Final Temp'!$I$13,N809+K$2,0)</f>
        <v>654</v>
      </c>
      <c r="O810" s="66">
        <f>IF(N810&gt;0,'Final Temp'!$I$13+(('Final Temp'!$I$17-'Final Temp'!$I$13)*(1-EXP(-N810/'Final Temp'!$I$9))),M810)</f>
        <v>139.30738389669466</v>
      </c>
      <c r="P810" s="66">
        <f>IF(N810=0,O810,'Final Temp'!$I$13)</f>
        <v>75</v>
      </c>
      <c r="Q810" s="66">
        <f t="shared" si="52"/>
        <v>139.30738389669466</v>
      </c>
      <c r="R810" s="66">
        <f>'Final Temp'!$D$13+(('Final Temp'!$I$17-'Final Temp'!$D$13)*(1-EXP(-L810/'Final Temp'!$I$9)))</f>
        <v>139.63683041211857</v>
      </c>
      <c r="S810" s="66">
        <f>IF('Final Temp'!$D$17&gt;='Final Temp'!$I$13,Calcs!R810,"")</f>
        <v>139.63683041211857</v>
      </c>
    </row>
    <row r="811" spans="2:19" x14ac:dyDescent="0.25">
      <c r="B811" s="65">
        <f t="shared" si="53"/>
        <v>1457.9999999999784</v>
      </c>
      <c r="C811" s="66">
        <f>'Final Temp'!$D$13+(('Final Temp'!$D$17-'Final Temp'!$D$13)*(1-EXP(-B811/'Final Temp'!$D$9)))</f>
        <v>138.25776253605054</v>
      </c>
      <c r="D811" s="65">
        <f>IF(C811&gt;'Final Temp'!$I$13,D810+A$2,0)</f>
        <v>1303.1999999999823</v>
      </c>
      <c r="E811" s="66">
        <f>IF(D811&gt;0,'Final Temp'!$I$13+(('Final Temp'!I$17-'Final Temp'!$I$13)*(1-EXP(-D811/'Final Temp'!I$9))),C811)</f>
        <v>139.99236958260025</v>
      </c>
      <c r="F811" s="66">
        <f>IF(D811=0,E811,'Final Temp'!$I$13)</f>
        <v>75</v>
      </c>
      <c r="G811" s="66">
        <f t="shared" si="54"/>
        <v>139.99236958260025</v>
      </c>
      <c r="H811" s="66">
        <f>'Final Temp'!D$13+(('Final Temp'!I$17-'Final Temp'!D$13)*(1-EXP(-B811/'Final Temp'!I$9)))</f>
        <v>139.99599347026071</v>
      </c>
      <c r="I811" s="66">
        <f>IF('Final Temp'!$D$17&gt;='Final Temp'!$I$13,Calcs!H811,"")</f>
        <v>139.99599347026071</v>
      </c>
      <c r="L811" s="68">
        <f t="shared" si="51"/>
        <v>810</v>
      </c>
      <c r="M811" s="69">
        <f>'Final Temp'!$D$13+(('Final Temp'!$D$17-'Final Temp'!$D$13)*(1-EXP(-L811/'Final Temp'!$D$9)))</f>
        <v>129.46007754381355</v>
      </c>
      <c r="N811" s="68">
        <f>IF(M811&gt;'Final Temp'!$I$13,N810+K$2,0)</f>
        <v>655</v>
      </c>
      <c r="O811" s="69">
        <f>IF(N811&gt;0,'Final Temp'!$I$13+(('Final Temp'!$I$17-'Final Temp'!$I$13)*(1-EXP(-N811/'Final Temp'!$I$9))),M811)</f>
        <v>139.31217706852496</v>
      </c>
      <c r="P811" s="69">
        <f>IF(N811=0,O811,'Final Temp'!$I$13)</f>
        <v>75</v>
      </c>
      <c r="Q811" s="69">
        <f t="shared" si="52"/>
        <v>139.31217706852496</v>
      </c>
      <c r="R811" s="69">
        <f>'Final Temp'!$D$13+(('Final Temp'!$I$17-'Final Temp'!$D$13)*(1-EXP(-L811/'Final Temp'!$I$9)))</f>
        <v>139.63934368639843</v>
      </c>
      <c r="S811" s="66">
        <f>IF('Final Temp'!$D$17&gt;='Final Temp'!$I$13,Calcs!R811,"")</f>
        <v>139.63934368639843</v>
      </c>
    </row>
    <row r="812" spans="2:19" x14ac:dyDescent="0.25">
      <c r="B812" s="65">
        <f t="shared" si="53"/>
        <v>1459.7999999999784</v>
      </c>
      <c r="C812" s="66">
        <f>'Final Temp'!$D$13+(('Final Temp'!$D$17-'Final Temp'!$D$13)*(1-EXP(-B812/'Final Temp'!$D$9)))</f>
        <v>138.26645198165329</v>
      </c>
      <c r="D812" s="65">
        <f>IF(C812&gt;'Final Temp'!$I$13,D811+A$2,0)</f>
        <v>1304.9999999999823</v>
      </c>
      <c r="E812" s="66">
        <f>IF(D812&gt;0,'Final Temp'!$I$13+(('Final Temp'!I$17-'Final Temp'!$I$13)*(1-EXP(-D812/'Final Temp'!I$9))),C812)</f>
        <v>139.99246436916752</v>
      </c>
      <c r="F812" s="66">
        <f>IF(D812=0,E812,'Final Temp'!$I$13)</f>
        <v>75</v>
      </c>
      <c r="G812" s="66">
        <f t="shared" si="54"/>
        <v>139.99246436916752</v>
      </c>
      <c r="H812" s="66">
        <f>'Final Temp'!D$13+(('Final Temp'!I$17-'Final Temp'!D$13)*(1-EXP(-B812/'Final Temp'!I$9)))</f>
        <v>139.99604324017247</v>
      </c>
      <c r="I812" s="66">
        <f>IF('Final Temp'!$D$17&gt;='Final Temp'!$I$13,Calcs!H812,"")</f>
        <v>139.99604324017247</v>
      </c>
      <c r="L812" s="65">
        <f t="shared" si="51"/>
        <v>811</v>
      </c>
      <c r="M812" s="66">
        <f>'Final Temp'!$D$13+(('Final Temp'!$D$17-'Final Temp'!$D$13)*(1-EXP(-L812/'Final Temp'!$D$9)))</f>
        <v>129.48931448053582</v>
      </c>
      <c r="N812" s="65">
        <f>IF(M812&gt;'Final Temp'!$I$13,N811+K$2,0)</f>
        <v>656</v>
      </c>
      <c r="O812" s="66">
        <f>IF(N812&gt;0,'Final Temp'!$I$13+(('Final Temp'!$I$17-'Final Temp'!$I$13)*(1-EXP(-N812/'Final Temp'!$I$9))),M812)</f>
        <v>139.3169370697488</v>
      </c>
      <c r="P812" s="66">
        <f>IF(N812=0,O812,'Final Temp'!$I$13)</f>
        <v>75</v>
      </c>
      <c r="Q812" s="66">
        <f t="shared" si="52"/>
        <v>139.3169370697488</v>
      </c>
      <c r="R812" s="66">
        <f>'Final Temp'!$D$13+(('Final Temp'!$I$17-'Final Temp'!$D$13)*(1-EXP(-L812/'Final Temp'!$I$9)))</f>
        <v>139.64183956784638</v>
      </c>
      <c r="S812" s="66">
        <f>IF('Final Temp'!$D$17&gt;='Final Temp'!$I$13,Calcs!R812,"")</f>
        <v>139.64183956784638</v>
      </c>
    </row>
    <row r="813" spans="2:19" x14ac:dyDescent="0.25">
      <c r="B813" s="65">
        <f t="shared" si="53"/>
        <v>1461.5999999999783</v>
      </c>
      <c r="C813" s="66">
        <f>'Final Temp'!$D$13+(('Final Temp'!$D$17-'Final Temp'!$D$13)*(1-EXP(-B813/'Final Temp'!$D$9)))</f>
        <v>138.27509808846526</v>
      </c>
      <c r="D813" s="65">
        <f>IF(C813&gt;'Final Temp'!$I$13,D812+A$2,0)</f>
        <v>1306.7999999999822</v>
      </c>
      <c r="E813" s="66">
        <f>IF(D813&gt;0,'Final Temp'!$I$13+(('Final Temp'!I$17-'Final Temp'!$I$13)*(1-EXP(-D813/'Final Temp'!I$9))),C813)</f>
        <v>139.99255797827712</v>
      </c>
      <c r="F813" s="66">
        <f>IF(D813=0,E813,'Final Temp'!$I$13)</f>
        <v>75</v>
      </c>
      <c r="G813" s="66">
        <f t="shared" si="54"/>
        <v>139.99255797827712</v>
      </c>
      <c r="H813" s="66">
        <f>'Final Temp'!D$13+(('Final Temp'!I$17-'Final Temp'!D$13)*(1-EXP(-B813/'Final Temp'!I$9)))</f>
        <v>139.99609239183241</v>
      </c>
      <c r="I813" s="66">
        <f>IF('Final Temp'!$D$17&gt;='Final Temp'!$I$13,Calcs!H813,"")</f>
        <v>139.99609239183241</v>
      </c>
      <c r="L813" s="65">
        <f t="shared" si="51"/>
        <v>812</v>
      </c>
      <c r="M813" s="66">
        <f>'Final Temp'!$D$13+(('Final Temp'!$D$17-'Final Temp'!$D$13)*(1-EXP(-L813/'Final Temp'!$D$9)))</f>
        <v>129.51847031623743</v>
      </c>
      <c r="N813" s="65">
        <f>IF(M813&gt;'Final Temp'!$I$13,N812+K$2,0)</f>
        <v>657</v>
      </c>
      <c r="O813" s="66">
        <f>IF(N813&gt;0,'Final Temp'!$I$13+(('Final Temp'!$I$17-'Final Temp'!$I$13)*(1-EXP(-N813/'Final Temp'!$I$9))),M813)</f>
        <v>139.32166412991967</v>
      </c>
      <c r="P813" s="66">
        <f>IF(N813=0,O813,'Final Temp'!$I$13)</f>
        <v>75</v>
      </c>
      <c r="Q813" s="66">
        <f t="shared" si="52"/>
        <v>139.32166412991967</v>
      </c>
      <c r="R813" s="66">
        <f>'Final Temp'!$D$13+(('Final Temp'!$I$17-'Final Temp'!$D$13)*(1-EXP(-L813/'Final Temp'!$I$9)))</f>
        <v>139.64431817682751</v>
      </c>
      <c r="S813" s="66">
        <f>IF('Final Temp'!$D$17&gt;='Final Temp'!$I$13,Calcs!R813,"")</f>
        <v>139.64431817682751</v>
      </c>
    </row>
    <row r="814" spans="2:19" x14ac:dyDescent="0.25">
      <c r="B814" s="65">
        <f t="shared" si="53"/>
        <v>1463.3999999999783</v>
      </c>
      <c r="C814" s="66">
        <f>'Final Temp'!$D$13+(('Final Temp'!$D$17-'Final Temp'!$D$13)*(1-EXP(-B814/'Final Temp'!$D$9)))</f>
        <v>138.28370107263964</v>
      </c>
      <c r="D814" s="65">
        <f>IF(C814&gt;'Final Temp'!$I$13,D813+A$2,0)</f>
        <v>1308.5999999999822</v>
      </c>
      <c r="E814" s="66">
        <f>IF(D814&gt;0,'Final Temp'!$I$13+(('Final Temp'!I$17-'Final Temp'!$I$13)*(1-EXP(-D814/'Final Temp'!I$9))),C814)</f>
        <v>139.99265042455568</v>
      </c>
      <c r="F814" s="66">
        <f>IF(D814=0,E814,'Final Temp'!$I$13)</f>
        <v>75</v>
      </c>
      <c r="G814" s="66">
        <f t="shared" si="54"/>
        <v>139.99265042455568</v>
      </c>
      <c r="H814" s="66">
        <f>'Final Temp'!D$13+(('Final Temp'!I$17-'Final Temp'!D$13)*(1-EXP(-B814/'Final Temp'!I$9)))</f>
        <v>139.99614093292067</v>
      </c>
      <c r="I814" s="66">
        <f>IF('Final Temp'!$D$17&gt;='Final Temp'!$I$13,Calcs!H814,"")</f>
        <v>139.99614093292067</v>
      </c>
      <c r="L814" s="65">
        <f t="shared" si="51"/>
        <v>813</v>
      </c>
      <c r="M814" s="66">
        <f>'Final Temp'!$D$13+(('Final Temp'!$D$17-'Final Temp'!$D$13)*(1-EXP(-L814/'Final Temp'!$D$9)))</f>
        <v>129.54754527588639</v>
      </c>
      <c r="N814" s="65">
        <f>IF(M814&gt;'Final Temp'!$I$13,N813+K$2,0)</f>
        <v>658</v>
      </c>
      <c r="O814" s="66">
        <f>IF(N814&gt;0,'Final Temp'!$I$13+(('Final Temp'!$I$17-'Final Temp'!$I$13)*(1-EXP(-N814/'Final Temp'!$I$9))),M814)</f>
        <v>139.32635847700232</v>
      </c>
      <c r="P814" s="66">
        <f>IF(N814=0,O814,'Final Temp'!$I$13)</f>
        <v>75</v>
      </c>
      <c r="Q814" s="66">
        <f t="shared" si="52"/>
        <v>139.32635847700232</v>
      </c>
      <c r="R814" s="66">
        <f>'Final Temp'!$D$13+(('Final Temp'!$I$17-'Final Temp'!$D$13)*(1-EXP(-L814/'Final Temp'!$I$9)))</f>
        <v>139.646779632874</v>
      </c>
      <c r="S814" s="66">
        <f>IF('Final Temp'!$D$17&gt;='Final Temp'!$I$13,Calcs!R814,"")</f>
        <v>139.646779632874</v>
      </c>
    </row>
    <row r="815" spans="2:19" x14ac:dyDescent="0.25">
      <c r="B815" s="65">
        <f t="shared" si="53"/>
        <v>1465.1999999999782</v>
      </c>
      <c r="C815" s="66">
        <f>'Final Temp'!$D$13+(('Final Temp'!$D$17-'Final Temp'!$D$13)*(1-EXP(-B815/'Final Temp'!$D$9)))</f>
        <v>138.29226114925143</v>
      </c>
      <c r="D815" s="65">
        <f>IF(C815&gt;'Final Temp'!$I$13,D814+A$2,0)</f>
        <v>1310.3999999999821</v>
      </c>
      <c r="E815" s="66">
        <f>IF(D815&gt;0,'Final Temp'!$I$13+(('Final Temp'!I$17-'Final Temp'!$I$13)*(1-EXP(-D815/'Final Temp'!I$9))),C815)</f>
        <v>139.99274172244816</v>
      </c>
      <c r="F815" s="66">
        <f>IF(D815=0,E815,'Final Temp'!$I$13)</f>
        <v>75</v>
      </c>
      <c r="G815" s="66">
        <f t="shared" si="54"/>
        <v>139.99274172244816</v>
      </c>
      <c r="H815" s="66">
        <f>'Final Temp'!D$13+(('Final Temp'!I$17-'Final Temp'!D$13)*(1-EXP(-B815/'Final Temp'!I$9)))</f>
        <v>139.99618887102184</v>
      </c>
      <c r="I815" s="66">
        <f>IF('Final Temp'!$D$17&gt;='Final Temp'!$I$13,Calcs!H815,"")</f>
        <v>139.99618887102184</v>
      </c>
      <c r="L815" s="65">
        <f t="shared" si="51"/>
        <v>814</v>
      </c>
      <c r="M815" s="66">
        <f>'Final Temp'!$D$13+(('Final Temp'!$D$17-'Final Temp'!$D$13)*(1-EXP(-L815/'Final Temp'!$D$9)))</f>
        <v>129.57653958382667</v>
      </c>
      <c r="N815" s="65">
        <f>IF(M815&gt;'Final Temp'!$I$13,N814+K$2,0)</f>
        <v>659</v>
      </c>
      <c r="O815" s="66">
        <f>IF(N815&gt;0,'Final Temp'!$I$13+(('Final Temp'!$I$17-'Final Temp'!$I$13)*(1-EXP(-N815/'Final Temp'!$I$9))),M815)</f>
        <v>139.33102033738407</v>
      </c>
      <c r="P815" s="66">
        <f>IF(N815=0,O815,'Final Temp'!$I$13)</f>
        <v>75</v>
      </c>
      <c r="Q815" s="66">
        <f t="shared" si="52"/>
        <v>139.33102033738407</v>
      </c>
      <c r="R815" s="66">
        <f>'Final Temp'!$D$13+(('Final Temp'!$I$17-'Final Temp'!$D$13)*(1-EXP(-L815/'Final Temp'!$I$9)))</f>
        <v>139.64922405469082</v>
      </c>
      <c r="S815" s="66">
        <f>IF('Final Temp'!$D$17&gt;='Final Temp'!$I$13,Calcs!R815,"")</f>
        <v>139.64922405469082</v>
      </c>
    </row>
    <row r="816" spans="2:19" x14ac:dyDescent="0.25">
      <c r="B816" s="65">
        <f t="shared" si="53"/>
        <v>1466.9999999999782</v>
      </c>
      <c r="C816" s="66">
        <f>'Final Temp'!$D$13+(('Final Temp'!$D$17-'Final Temp'!$D$13)*(1-EXP(-B816/'Final Temp'!$D$9)))</f>
        <v>138.30077853230299</v>
      </c>
      <c r="D816" s="65">
        <f>IF(C816&gt;'Final Temp'!$I$13,D815+A$2,0)</f>
        <v>1312.1999999999821</v>
      </c>
      <c r="E816" s="66">
        <f>IF(D816&gt;0,'Final Temp'!$I$13+(('Final Temp'!I$17-'Final Temp'!$I$13)*(1-EXP(-D816/'Final Temp'!I$9))),C816)</f>
        <v>139.99283188621996</v>
      </c>
      <c r="F816" s="66">
        <f>IF(D816=0,E816,'Final Temp'!$I$13)</f>
        <v>75</v>
      </c>
      <c r="G816" s="66">
        <f t="shared" si="54"/>
        <v>139.99283188621996</v>
      </c>
      <c r="H816" s="66">
        <f>'Final Temp'!D$13+(('Final Temp'!I$17-'Final Temp'!D$13)*(1-EXP(-B816/'Final Temp'!I$9)))</f>
        <v>139.99623621362636</v>
      </c>
      <c r="I816" s="66">
        <f>IF('Final Temp'!$D$17&gt;='Final Temp'!$I$13,Calcs!H816,"")</f>
        <v>139.99623621362636</v>
      </c>
      <c r="L816" s="65">
        <f t="shared" si="51"/>
        <v>815</v>
      </c>
      <c r="M816" s="66">
        <f>'Final Temp'!$D$13+(('Final Temp'!$D$17-'Final Temp'!$D$13)*(1-EXP(-L816/'Final Temp'!$D$9)))</f>
        <v>129.60545346377992</v>
      </c>
      <c r="N816" s="65">
        <f>IF(M816&gt;'Final Temp'!$I$13,N815+K$2,0)</f>
        <v>660</v>
      </c>
      <c r="O816" s="66">
        <f>IF(N816&gt;0,'Final Temp'!$I$13+(('Final Temp'!$I$17-'Final Temp'!$I$13)*(1-EXP(-N816/'Final Temp'!$I$9))),M816)</f>
        <v>139.3356499358855</v>
      </c>
      <c r="P816" s="66">
        <f>IF(N816=0,O816,'Final Temp'!$I$13)</f>
        <v>75</v>
      </c>
      <c r="Q816" s="66">
        <f t="shared" si="52"/>
        <v>139.3356499358855</v>
      </c>
      <c r="R816" s="66">
        <f>'Final Temp'!$D$13+(('Final Temp'!$I$17-'Final Temp'!$D$13)*(1-EXP(-L816/'Final Temp'!$I$9)))</f>
        <v>139.65165156016144</v>
      </c>
      <c r="S816" s="66">
        <f>IF('Final Temp'!$D$17&gt;='Final Temp'!$I$13,Calcs!R816,"")</f>
        <v>139.65165156016144</v>
      </c>
    </row>
    <row r="817" spans="2:19" x14ac:dyDescent="0.25">
      <c r="B817" s="65">
        <f t="shared" si="53"/>
        <v>1468.7999999999781</v>
      </c>
      <c r="C817" s="66">
        <f>'Final Temp'!$D$13+(('Final Temp'!$D$17-'Final Temp'!$D$13)*(1-EXP(-B817/'Final Temp'!$D$9)))</f>
        <v>138.30925343472938</v>
      </c>
      <c r="D817" s="65">
        <f>IF(C817&gt;'Final Temp'!$I$13,D816+A$2,0)</f>
        <v>1313.999999999982</v>
      </c>
      <c r="E817" s="66">
        <f>IF(D817&gt;0,'Final Temp'!$I$13+(('Final Temp'!I$17-'Final Temp'!$I$13)*(1-EXP(-D817/'Final Temp'!I$9))),C817)</f>
        <v>139.99292092995944</v>
      </c>
      <c r="F817" s="66">
        <f>IF(D817=0,E817,'Final Temp'!$I$13)</f>
        <v>75</v>
      </c>
      <c r="G817" s="66">
        <f t="shared" si="54"/>
        <v>139.99292092995944</v>
      </c>
      <c r="H817" s="66">
        <f>'Final Temp'!D$13+(('Final Temp'!I$17-'Final Temp'!D$13)*(1-EXP(-B817/'Final Temp'!I$9)))</f>
        <v>139.9962829681316</v>
      </c>
      <c r="I817" s="66">
        <f>IF('Final Temp'!$D$17&gt;='Final Temp'!$I$13,Calcs!H817,"")</f>
        <v>139.9962829681316</v>
      </c>
      <c r="L817" s="65">
        <f t="shared" si="51"/>
        <v>816</v>
      </c>
      <c r="M817" s="66">
        <f>'Final Temp'!$D$13+(('Final Temp'!$D$17-'Final Temp'!$D$13)*(1-EXP(-L817/'Final Temp'!$D$9)))</f>
        <v>129.63428713884721</v>
      </c>
      <c r="N817" s="65">
        <f>IF(M817&gt;'Final Temp'!$I$13,N816+K$2,0)</f>
        <v>661</v>
      </c>
      <c r="O817" s="66">
        <f>IF(N817&gt;0,'Final Temp'!$I$13+(('Final Temp'!$I$17-'Final Temp'!$I$13)*(1-EXP(-N817/'Final Temp'!$I$9))),M817)</f>
        <v>139.34024749577125</v>
      </c>
      <c r="P817" s="66">
        <f>IF(N817=0,O817,'Final Temp'!$I$13)</f>
        <v>75</v>
      </c>
      <c r="Q817" s="66">
        <f t="shared" si="52"/>
        <v>139.34024749577125</v>
      </c>
      <c r="R817" s="66">
        <f>'Final Temp'!$D$13+(('Final Temp'!$I$17-'Final Temp'!$D$13)*(1-EXP(-L817/'Final Temp'!$I$9)))</f>
        <v>139.65406226635352</v>
      </c>
      <c r="S817" s="66">
        <f>IF('Final Temp'!$D$17&gt;='Final Temp'!$I$13,Calcs!R817,"")</f>
        <v>139.65406226635352</v>
      </c>
    </row>
    <row r="818" spans="2:19" x14ac:dyDescent="0.25">
      <c r="B818" s="65">
        <f t="shared" si="53"/>
        <v>1470.5999999999781</v>
      </c>
      <c r="C818" s="66">
        <f>'Final Temp'!$D$13+(('Final Temp'!$D$17-'Final Temp'!$D$13)*(1-EXP(-B818/'Final Temp'!$D$9)))</f>
        <v>138.31768606840356</v>
      </c>
      <c r="D818" s="65">
        <f>IF(C818&gt;'Final Temp'!$I$13,D817+A$2,0)</f>
        <v>1315.799999999982</v>
      </c>
      <c r="E818" s="66">
        <f>IF(D818&gt;0,'Final Temp'!$I$13+(('Final Temp'!I$17-'Final Temp'!$I$13)*(1-EXP(-D818/'Final Temp'!I$9))),C818)</f>
        <v>139.99300886757979</v>
      </c>
      <c r="F818" s="66">
        <f>IF(D818=0,E818,'Final Temp'!$I$13)</f>
        <v>75</v>
      </c>
      <c r="G818" s="66">
        <f t="shared" si="54"/>
        <v>139.99300886757979</v>
      </c>
      <c r="H818" s="66">
        <f>'Final Temp'!D$13+(('Final Temp'!I$17-'Final Temp'!D$13)*(1-EXP(-B818/'Final Temp'!I$9)))</f>
        <v>139.99632914184303</v>
      </c>
      <c r="I818" s="66">
        <f>IF('Final Temp'!$D$17&gt;='Final Temp'!$I$13,Calcs!H818,"")</f>
        <v>139.99632914184303</v>
      </c>
      <c r="L818" s="65">
        <f t="shared" si="51"/>
        <v>817</v>
      </c>
      <c r="M818" s="66">
        <f>'Final Temp'!$D$13+(('Final Temp'!$D$17-'Final Temp'!$D$13)*(1-EXP(-L818/'Final Temp'!$D$9)))</f>
        <v>129.66304083151076</v>
      </c>
      <c r="N818" s="65">
        <f>IF(M818&gt;'Final Temp'!$I$13,N817+K$2,0)</f>
        <v>662</v>
      </c>
      <c r="O818" s="66">
        <f>IF(N818&gt;0,'Final Temp'!$I$13+(('Final Temp'!$I$17-'Final Temp'!$I$13)*(1-EXP(-N818/'Final Temp'!$I$9))),M818)</f>
        <v>139.34481323876099</v>
      </c>
      <c r="P818" s="66">
        <f>IF(N818=0,O818,'Final Temp'!$I$13)</f>
        <v>75</v>
      </c>
      <c r="Q818" s="66">
        <f t="shared" si="52"/>
        <v>139.34481323876099</v>
      </c>
      <c r="R818" s="66">
        <f>'Final Temp'!$D$13+(('Final Temp'!$I$17-'Final Temp'!$D$13)*(1-EXP(-L818/'Final Temp'!$I$9)))</f>
        <v>139.65645628952456</v>
      </c>
      <c r="S818" s="66">
        <f>IF('Final Temp'!$D$17&gt;='Final Temp'!$I$13,Calcs!R818,"")</f>
        <v>139.65645628952456</v>
      </c>
    </row>
    <row r="819" spans="2:19" x14ac:dyDescent="0.25">
      <c r="B819" s="65">
        <f t="shared" si="53"/>
        <v>1472.399999999978</v>
      </c>
      <c r="C819" s="66">
        <f>'Final Temp'!$D$13+(('Final Temp'!$D$17-'Final Temp'!$D$13)*(1-EXP(-B819/'Final Temp'!$D$9)))</f>
        <v>138.32607664414184</v>
      </c>
      <c r="D819" s="65">
        <f>IF(C819&gt;'Final Temp'!$I$13,D818+A$2,0)</f>
        <v>1317.5999999999819</v>
      </c>
      <c r="E819" s="66">
        <f>IF(D819&gt;0,'Final Temp'!$I$13+(('Final Temp'!I$17-'Final Temp'!$I$13)*(1-EXP(-D819/'Final Temp'!I$9))),C819)</f>
        <v>139.99309571282146</v>
      </c>
      <c r="F819" s="66">
        <f>IF(D819=0,E819,'Final Temp'!$I$13)</f>
        <v>75</v>
      </c>
      <c r="G819" s="66">
        <f t="shared" si="54"/>
        <v>139.99309571282146</v>
      </c>
      <c r="H819" s="66">
        <f>'Final Temp'!D$13+(('Final Temp'!I$17-'Final Temp'!D$13)*(1-EXP(-B819/'Final Temp'!I$9)))</f>
        <v>139.99637474197542</v>
      </c>
      <c r="I819" s="66">
        <f>IF('Final Temp'!$D$17&gt;='Final Temp'!$I$13,Calcs!H819,"")</f>
        <v>139.99637474197542</v>
      </c>
      <c r="L819" s="65">
        <f t="shared" si="51"/>
        <v>818</v>
      </c>
      <c r="M819" s="66">
        <f>'Final Temp'!$D$13+(('Final Temp'!$D$17-'Final Temp'!$D$13)*(1-EXP(-L819/'Final Temp'!$D$9)))</f>
        <v>129.69171476363562</v>
      </c>
      <c r="N819" s="65">
        <f>IF(M819&gt;'Final Temp'!$I$13,N818+K$2,0)</f>
        <v>663</v>
      </c>
      <c r="O819" s="66">
        <f>IF(N819&gt;0,'Final Temp'!$I$13+(('Final Temp'!$I$17-'Final Temp'!$I$13)*(1-EXP(-N819/'Final Temp'!$I$9))),M819)</f>
        <v>139.34934738503998</v>
      </c>
      <c r="P819" s="66">
        <f>IF(N819=0,O819,'Final Temp'!$I$13)</f>
        <v>75</v>
      </c>
      <c r="Q819" s="66">
        <f t="shared" si="52"/>
        <v>139.34934738503998</v>
      </c>
      <c r="R819" s="66">
        <f>'Final Temp'!$D$13+(('Final Temp'!$I$17-'Final Temp'!$D$13)*(1-EXP(-L819/'Final Temp'!$I$9)))</f>
        <v>139.65883374512759</v>
      </c>
      <c r="S819" s="66">
        <f>IF('Final Temp'!$D$17&gt;='Final Temp'!$I$13,Calcs!R819,"")</f>
        <v>139.65883374512759</v>
      </c>
    </row>
    <row r="820" spans="2:19" x14ac:dyDescent="0.25">
      <c r="B820" s="65">
        <f t="shared" si="53"/>
        <v>1474.199999999978</v>
      </c>
      <c r="C820" s="66">
        <f>'Final Temp'!$D$13+(('Final Temp'!$D$17-'Final Temp'!$D$13)*(1-EXP(-B820/'Final Temp'!$D$9)))</f>
        <v>138.33442537170902</v>
      </c>
      <c r="D820" s="65">
        <f>IF(C820&gt;'Final Temp'!$I$13,D819+A$2,0)</f>
        <v>1319.3999999999819</v>
      </c>
      <c r="E820" s="66">
        <f>IF(D820&gt;0,'Final Temp'!$I$13+(('Final Temp'!I$17-'Final Temp'!$I$13)*(1-EXP(-D820/'Final Temp'!I$9))),C820)</f>
        <v>139.99318147925425</v>
      </c>
      <c r="F820" s="66">
        <f>IF(D820=0,E820,'Final Temp'!$I$13)</f>
        <v>75</v>
      </c>
      <c r="G820" s="66">
        <f t="shared" si="54"/>
        <v>139.99318147925425</v>
      </c>
      <c r="H820" s="66">
        <f>'Final Temp'!D$13+(('Final Temp'!I$17-'Final Temp'!D$13)*(1-EXP(-B820/'Final Temp'!I$9)))</f>
        <v>139.99641977565386</v>
      </c>
      <c r="I820" s="66">
        <f>IF('Final Temp'!$D$17&gt;='Final Temp'!$I$13,Calcs!H820,"")</f>
        <v>139.99641977565386</v>
      </c>
      <c r="L820" s="65">
        <f t="shared" si="51"/>
        <v>819</v>
      </c>
      <c r="M820" s="66">
        <f>'Final Temp'!$D$13+(('Final Temp'!$D$17-'Final Temp'!$D$13)*(1-EXP(-L820/'Final Temp'!$D$9)))</f>
        <v>129.72030915647136</v>
      </c>
      <c r="N820" s="65">
        <f>IF(M820&gt;'Final Temp'!$I$13,N819+K$2,0)</f>
        <v>664</v>
      </c>
      <c r="O820" s="66">
        <f>IF(N820&gt;0,'Final Temp'!$I$13+(('Final Temp'!$I$17-'Final Temp'!$I$13)*(1-EXP(-N820/'Final Temp'!$I$9))),M820)</f>
        <v>139.35385015326969</v>
      </c>
      <c r="P820" s="66">
        <f>IF(N820=0,O820,'Final Temp'!$I$13)</f>
        <v>75</v>
      </c>
      <c r="Q820" s="66">
        <f t="shared" si="52"/>
        <v>139.35385015326969</v>
      </c>
      <c r="R820" s="66">
        <f>'Final Temp'!$D$13+(('Final Temp'!$I$17-'Final Temp'!$D$13)*(1-EXP(-L820/'Final Temp'!$I$9)))</f>
        <v>139.66119474781652</v>
      </c>
      <c r="S820" s="66">
        <f>IF('Final Temp'!$D$17&gt;='Final Temp'!$I$13,Calcs!R820,"")</f>
        <v>139.66119474781652</v>
      </c>
    </row>
    <row r="821" spans="2:19" x14ac:dyDescent="0.25">
      <c r="B821" s="65">
        <f t="shared" si="53"/>
        <v>1475.9999999999779</v>
      </c>
      <c r="C821" s="66">
        <f>'Final Temp'!$D$13+(('Final Temp'!$D$17-'Final Temp'!$D$13)*(1-EXP(-B821/'Final Temp'!$D$9)))</f>
        <v>138.34273245982376</v>
      </c>
      <c r="D821" s="65">
        <f>IF(C821&gt;'Final Temp'!$I$13,D820+A$2,0)</f>
        <v>1321.1999999999819</v>
      </c>
      <c r="E821" s="66">
        <f>IF(D821&gt;0,'Final Temp'!$I$13+(('Final Temp'!I$17-'Final Temp'!$I$13)*(1-EXP(-D821/'Final Temp'!I$9))),C821)</f>
        <v>139.99326618027931</v>
      </c>
      <c r="F821" s="66">
        <f>IF(D821=0,E821,'Final Temp'!$I$13)</f>
        <v>75</v>
      </c>
      <c r="G821" s="66">
        <f t="shared" si="54"/>
        <v>139.99326618027931</v>
      </c>
      <c r="H821" s="66">
        <f>'Final Temp'!D$13+(('Final Temp'!I$17-'Final Temp'!D$13)*(1-EXP(-B821/'Final Temp'!I$9)))</f>
        <v>139.99646424991496</v>
      </c>
      <c r="I821" s="66">
        <f>IF('Final Temp'!$D$17&gt;='Final Temp'!$I$13,Calcs!H821,"")</f>
        <v>139.99646424991496</v>
      </c>
      <c r="L821" s="65">
        <f t="shared" si="51"/>
        <v>820</v>
      </c>
      <c r="M821" s="66">
        <f>'Final Temp'!$D$13+(('Final Temp'!$D$17-'Final Temp'!$D$13)*(1-EXP(-L821/'Final Temp'!$D$9)))</f>
        <v>129.74882423065395</v>
      </c>
      <c r="N821" s="65">
        <f>IF(M821&gt;'Final Temp'!$I$13,N820+K$2,0)</f>
        <v>665</v>
      </c>
      <c r="O821" s="66">
        <f>IF(N821&gt;0,'Final Temp'!$I$13+(('Final Temp'!$I$17-'Final Temp'!$I$13)*(1-EXP(-N821/'Final Temp'!$I$9))),M821)</f>
        <v>139.35832176059839</v>
      </c>
      <c r="P821" s="66">
        <f>IF(N821=0,O821,'Final Temp'!$I$13)</f>
        <v>75</v>
      </c>
      <c r="Q821" s="66">
        <f t="shared" si="52"/>
        <v>139.35832176059839</v>
      </c>
      <c r="R821" s="66">
        <f>'Final Temp'!$D$13+(('Final Temp'!$I$17-'Final Temp'!$D$13)*(1-EXP(-L821/'Final Temp'!$I$9)))</f>
        <v>139.66353941145195</v>
      </c>
      <c r="S821" s="66">
        <f>IF('Final Temp'!$D$17&gt;='Final Temp'!$I$13,Calcs!R821,"")</f>
        <v>139.66353941145195</v>
      </c>
    </row>
    <row r="822" spans="2:19" x14ac:dyDescent="0.25">
      <c r="B822" s="65">
        <f t="shared" si="53"/>
        <v>1477.7999999999779</v>
      </c>
      <c r="C822" s="66">
        <f>'Final Temp'!$D$13+(('Final Temp'!$D$17-'Final Temp'!$D$13)*(1-EXP(-B822/'Final Temp'!$D$9)))</f>
        <v>138.35099811616368</v>
      </c>
      <c r="D822" s="65">
        <f>IF(C822&gt;'Final Temp'!$I$13,D821+A$2,0)</f>
        <v>1322.9999999999818</v>
      </c>
      <c r="E822" s="66">
        <f>IF(D822&gt;0,'Final Temp'!$I$13+(('Final Temp'!I$17-'Final Temp'!$I$13)*(1-EXP(-D822/'Final Temp'!I$9))),C822)</f>
        <v>139.99334982913132</v>
      </c>
      <c r="F822" s="66">
        <f>IF(D822=0,E822,'Final Temp'!$I$13)</f>
        <v>75</v>
      </c>
      <c r="G822" s="66">
        <f t="shared" si="54"/>
        <v>139.99334982913132</v>
      </c>
      <c r="H822" s="66">
        <f>'Final Temp'!D$13+(('Final Temp'!I$17-'Final Temp'!D$13)*(1-EXP(-B822/'Final Temp'!I$9)))</f>
        <v>139.99650817170792</v>
      </c>
      <c r="I822" s="66">
        <f>IF('Final Temp'!$D$17&gt;='Final Temp'!$I$13,Calcs!H822,"")</f>
        <v>139.99650817170792</v>
      </c>
      <c r="L822" s="65">
        <f t="shared" si="51"/>
        <v>821</v>
      </c>
      <c r="M822" s="66">
        <f>'Final Temp'!$D$13+(('Final Temp'!$D$17-'Final Temp'!$D$13)*(1-EXP(-L822/'Final Temp'!$D$9)))</f>
        <v>129.77726020620719</v>
      </c>
      <c r="N822" s="65">
        <f>IF(M822&gt;'Final Temp'!$I$13,N821+K$2,0)</f>
        <v>666</v>
      </c>
      <c r="O822" s="66">
        <f>IF(N822&gt;0,'Final Temp'!$I$13+(('Final Temp'!$I$17-'Final Temp'!$I$13)*(1-EXP(-N822/'Final Temp'!$I$9))),M822)</f>
        <v>139.36276242267158</v>
      </c>
      <c r="P822" s="66">
        <f>IF(N822=0,O822,'Final Temp'!$I$13)</f>
        <v>75</v>
      </c>
      <c r="Q822" s="66">
        <f t="shared" si="52"/>
        <v>139.36276242267158</v>
      </c>
      <c r="R822" s="66">
        <f>'Final Temp'!$D$13+(('Final Temp'!$I$17-'Final Temp'!$D$13)*(1-EXP(-L822/'Final Temp'!$I$9)))</f>
        <v>139.66586784910646</v>
      </c>
      <c r="S822" s="66">
        <f>IF('Final Temp'!$D$17&gt;='Final Temp'!$I$13,Calcs!R822,"")</f>
        <v>139.66586784910646</v>
      </c>
    </row>
    <row r="823" spans="2:19" x14ac:dyDescent="0.25">
      <c r="B823" s="65">
        <f t="shared" si="53"/>
        <v>1479.5999999999779</v>
      </c>
      <c r="C823" s="66">
        <f>'Final Temp'!$D$13+(('Final Temp'!$D$17-'Final Temp'!$D$13)*(1-EXP(-B823/'Final Temp'!$D$9)))</f>
        <v>138.35922254737062</v>
      </c>
      <c r="D823" s="65">
        <f>IF(C823&gt;'Final Temp'!$I$13,D822+A$2,0)</f>
        <v>1324.7999999999818</v>
      </c>
      <c r="E823" s="66">
        <f>IF(D823&gt;0,'Final Temp'!$I$13+(('Final Temp'!I$17-'Final Temp'!$I$13)*(1-EXP(-D823/'Final Temp'!I$9))),C823)</f>
        <v>139.99343243888057</v>
      </c>
      <c r="F823" s="66">
        <f>IF(D823=0,E823,'Final Temp'!$I$13)</f>
        <v>75</v>
      </c>
      <c r="G823" s="66">
        <f t="shared" si="54"/>
        <v>139.99343243888057</v>
      </c>
      <c r="H823" s="66">
        <f>'Final Temp'!D$13+(('Final Temp'!I$17-'Final Temp'!D$13)*(1-EXP(-B823/'Final Temp'!I$9)))</f>
        <v>139.99655154789559</v>
      </c>
      <c r="I823" s="66">
        <f>IF('Final Temp'!$D$17&gt;='Final Temp'!$I$13,Calcs!H823,"")</f>
        <v>139.99655154789559</v>
      </c>
      <c r="L823" s="65">
        <f t="shared" si="51"/>
        <v>822</v>
      </c>
      <c r="M823" s="66">
        <f>'Final Temp'!$D$13+(('Final Temp'!$D$17-'Final Temp'!$D$13)*(1-EXP(-L823/'Final Temp'!$D$9)))</f>
        <v>129.80561730254465</v>
      </c>
      <c r="N823" s="65">
        <f>IF(M823&gt;'Final Temp'!$I$13,N822+K$2,0)</f>
        <v>667</v>
      </c>
      <c r="O823" s="66">
        <f>IF(N823&gt;0,'Final Temp'!$I$13+(('Final Temp'!$I$17-'Final Temp'!$I$13)*(1-EXP(-N823/'Final Temp'!$I$9))),M823)</f>
        <v>139.36717235364242</v>
      </c>
      <c r="P823" s="66">
        <f>IF(N823=0,O823,'Final Temp'!$I$13)</f>
        <v>75</v>
      </c>
      <c r="Q823" s="66">
        <f t="shared" si="52"/>
        <v>139.36717235364242</v>
      </c>
      <c r="R823" s="66">
        <f>'Final Temp'!$D$13+(('Final Temp'!$I$17-'Final Temp'!$D$13)*(1-EXP(-L823/'Final Temp'!$I$9)))</f>
        <v>139.66818017307008</v>
      </c>
      <c r="S823" s="66">
        <f>IF('Final Temp'!$D$17&gt;='Final Temp'!$I$13,Calcs!R823,"")</f>
        <v>139.66818017307008</v>
      </c>
    </row>
    <row r="824" spans="2:19" x14ac:dyDescent="0.25">
      <c r="B824" s="65">
        <f t="shared" si="53"/>
        <v>1481.3999999999778</v>
      </c>
      <c r="C824" s="66">
        <f>'Final Temp'!$D$13+(('Final Temp'!$D$17-'Final Temp'!$D$13)*(1-EXP(-B824/'Final Temp'!$D$9)))</f>
        <v>138.36740595905582</v>
      </c>
      <c r="D824" s="65">
        <f>IF(C824&gt;'Final Temp'!$I$13,D823+A$2,0)</f>
        <v>1326.5999999999817</v>
      </c>
      <c r="E824" s="66">
        <f>IF(D824&gt;0,'Final Temp'!$I$13+(('Final Temp'!I$17-'Final Temp'!$I$13)*(1-EXP(-D824/'Final Temp'!I$9))),C824)</f>
        <v>139.99351402243508</v>
      </c>
      <c r="F824" s="66">
        <f>IF(D824=0,E824,'Final Temp'!$I$13)</f>
        <v>75</v>
      </c>
      <c r="G824" s="66">
        <f t="shared" si="54"/>
        <v>139.99351402243508</v>
      </c>
      <c r="H824" s="66">
        <f>'Final Temp'!D$13+(('Final Temp'!I$17-'Final Temp'!D$13)*(1-EXP(-B824/'Final Temp'!I$9)))</f>
        <v>139.99659438525563</v>
      </c>
      <c r="I824" s="66">
        <f>IF('Final Temp'!$D$17&gt;='Final Temp'!$I$13,Calcs!H824,"")</f>
        <v>139.99659438525563</v>
      </c>
      <c r="L824" s="65">
        <f t="shared" si="51"/>
        <v>823</v>
      </c>
      <c r="M824" s="66">
        <f>'Final Temp'!$D$13+(('Final Temp'!$D$17-'Final Temp'!$D$13)*(1-EXP(-L824/'Final Temp'!$D$9)))</f>
        <v>129.8338957384712</v>
      </c>
      <c r="N824" s="65">
        <f>IF(M824&gt;'Final Temp'!$I$13,N823+K$2,0)</f>
        <v>668</v>
      </c>
      <c r="O824" s="66">
        <f>IF(N824&gt;0,'Final Temp'!$I$13+(('Final Temp'!$I$17-'Final Temp'!$I$13)*(1-EXP(-N824/'Final Temp'!$I$9))),M824)</f>
        <v>139.37155176618205</v>
      </c>
      <c r="P824" s="66">
        <f>IF(N824=0,O824,'Final Temp'!$I$13)</f>
        <v>75</v>
      </c>
      <c r="Q824" s="66">
        <f t="shared" si="52"/>
        <v>139.37155176618205</v>
      </c>
      <c r="R824" s="66">
        <f>'Final Temp'!$D$13+(('Final Temp'!$I$17-'Final Temp'!$D$13)*(1-EXP(-L824/'Final Temp'!$I$9)))</f>
        <v>139.67047649485582</v>
      </c>
      <c r="S824" s="66">
        <f>IF('Final Temp'!$D$17&gt;='Final Temp'!$I$13,Calcs!R824,"")</f>
        <v>139.67047649485582</v>
      </c>
    </row>
    <row r="825" spans="2:19" x14ac:dyDescent="0.25">
      <c r="B825" s="65">
        <f t="shared" si="53"/>
        <v>1483.1999999999778</v>
      </c>
      <c r="C825" s="66">
        <f>'Final Temp'!$D$13+(('Final Temp'!$D$17-'Final Temp'!$D$13)*(1-EXP(-B825/'Final Temp'!$D$9)))</f>
        <v>138.37554855580493</v>
      </c>
      <c r="D825" s="65">
        <f>IF(C825&gt;'Final Temp'!$I$13,D824+A$2,0)</f>
        <v>1328.3999999999817</v>
      </c>
      <c r="E825" s="66">
        <f>IF(D825&gt;0,'Final Temp'!$I$13+(('Final Temp'!I$17-'Final Temp'!$I$13)*(1-EXP(-D825/'Final Temp'!I$9))),C825)</f>
        <v>139.99359459254237</v>
      </c>
      <c r="F825" s="66">
        <f>IF(D825=0,E825,'Final Temp'!$I$13)</f>
        <v>75</v>
      </c>
      <c r="G825" s="66">
        <f t="shared" si="54"/>
        <v>139.99359459254237</v>
      </c>
      <c r="H825" s="66">
        <f>'Final Temp'!D$13+(('Final Temp'!I$17-'Final Temp'!D$13)*(1-EXP(-B825/'Final Temp'!I$9)))</f>
        <v>139.99663669048144</v>
      </c>
      <c r="I825" s="66">
        <f>IF('Final Temp'!$D$17&gt;='Final Temp'!$I$13,Calcs!H825,"")</f>
        <v>139.99663669048144</v>
      </c>
      <c r="L825" s="65">
        <f t="shared" si="51"/>
        <v>824</v>
      </c>
      <c r="M825" s="66">
        <f>'Final Temp'!$D$13+(('Final Temp'!$D$17-'Final Temp'!$D$13)*(1-EXP(-L825/'Final Temp'!$D$9)))</f>
        <v>129.8620957321848</v>
      </c>
      <c r="N825" s="65">
        <f>IF(M825&gt;'Final Temp'!$I$13,N824+K$2,0)</f>
        <v>669</v>
      </c>
      <c r="O825" s="66">
        <f>IF(N825&gt;0,'Final Temp'!$I$13+(('Final Temp'!$I$17-'Final Temp'!$I$13)*(1-EXP(-N825/'Final Temp'!$I$9))),M825)</f>
        <v>139.37590087148988</v>
      </c>
      <c r="P825" s="66">
        <f>IF(N825=0,O825,'Final Temp'!$I$13)</f>
        <v>75</v>
      </c>
      <c r="Q825" s="66">
        <f t="shared" si="52"/>
        <v>139.37590087148988</v>
      </c>
      <c r="R825" s="66">
        <f>'Final Temp'!$D$13+(('Final Temp'!$I$17-'Final Temp'!$D$13)*(1-EXP(-L825/'Final Temp'!$I$9)))</f>
        <v>139.67275692520496</v>
      </c>
      <c r="S825" s="66">
        <f>IF('Final Temp'!$D$17&gt;='Final Temp'!$I$13,Calcs!R825,"")</f>
        <v>139.67275692520496</v>
      </c>
    </row>
    <row r="826" spans="2:19" x14ac:dyDescent="0.25">
      <c r="B826" s="65">
        <f t="shared" si="53"/>
        <v>1484.9999999999777</v>
      </c>
      <c r="C826" s="66">
        <f>'Final Temp'!$D$13+(('Final Temp'!$D$17-'Final Temp'!$D$13)*(1-EXP(-B826/'Final Temp'!$D$9)))</f>
        <v>138.38365054118333</v>
      </c>
      <c r="D826" s="65">
        <f>IF(C826&gt;'Final Temp'!$I$13,D825+A$2,0)</f>
        <v>1330.1999999999816</v>
      </c>
      <c r="E826" s="66">
        <f>IF(D826&gt;0,'Final Temp'!$I$13+(('Final Temp'!I$17-'Final Temp'!$I$13)*(1-EXP(-D826/'Final Temp'!I$9))),C826)</f>
        <v>139.99367416179174</v>
      </c>
      <c r="F826" s="66">
        <f>IF(D826=0,E826,'Final Temp'!$I$13)</f>
        <v>75</v>
      </c>
      <c r="G826" s="66">
        <f t="shared" si="54"/>
        <v>139.99367416179174</v>
      </c>
      <c r="H826" s="66">
        <f>'Final Temp'!D$13+(('Final Temp'!I$17-'Final Temp'!D$13)*(1-EXP(-B826/'Final Temp'!I$9)))</f>
        <v>139.99667847018327</v>
      </c>
      <c r="I826" s="66">
        <f>IF('Final Temp'!$D$17&gt;='Final Temp'!$I$13,Calcs!H826,"")</f>
        <v>139.99667847018327</v>
      </c>
      <c r="L826" s="65">
        <f t="shared" si="51"/>
        <v>825</v>
      </c>
      <c r="M826" s="66">
        <f>'Final Temp'!$D$13+(('Final Temp'!$D$17-'Final Temp'!$D$13)*(1-EXP(-L826/'Final Temp'!$D$9)))</f>
        <v>129.89021750127813</v>
      </c>
      <c r="N826" s="65">
        <f>IF(M826&gt;'Final Temp'!$I$13,N825+K$2,0)</f>
        <v>670</v>
      </c>
      <c r="O826" s="66">
        <f>IF(N826&gt;0,'Final Temp'!$I$13+(('Final Temp'!$I$17-'Final Temp'!$I$13)*(1-EXP(-N826/'Final Temp'!$I$9))),M826)</f>
        <v>139.38021987930361</v>
      </c>
      <c r="P826" s="66">
        <f>IF(N826=0,O826,'Final Temp'!$I$13)</f>
        <v>75</v>
      </c>
      <c r="Q826" s="66">
        <f t="shared" si="52"/>
        <v>139.38021987930361</v>
      </c>
      <c r="R826" s="66">
        <f>'Final Temp'!$D$13+(('Final Temp'!$I$17-'Final Temp'!$D$13)*(1-EXP(-L826/'Final Temp'!$I$9)))</f>
        <v>139.6750215740924</v>
      </c>
      <c r="S826" s="66">
        <f>IF('Final Temp'!$D$17&gt;='Final Temp'!$I$13,Calcs!R826,"")</f>
        <v>139.6750215740924</v>
      </c>
    </row>
    <row r="827" spans="2:19" x14ac:dyDescent="0.25">
      <c r="B827" s="65">
        <f t="shared" si="53"/>
        <v>1486.7999999999777</v>
      </c>
      <c r="C827" s="66">
        <f>'Final Temp'!$D$13+(('Final Temp'!$D$17-'Final Temp'!$D$13)*(1-EXP(-B827/'Final Temp'!$D$9)))</f>
        <v>138.39171211774106</v>
      </c>
      <c r="D827" s="65">
        <f>IF(C827&gt;'Final Temp'!$I$13,D826+A$2,0)</f>
        <v>1331.9999999999816</v>
      </c>
      <c r="E827" s="66">
        <f>IF(D827&gt;0,'Final Temp'!$I$13+(('Final Temp'!I$17-'Final Temp'!$I$13)*(1-EXP(-D827/'Final Temp'!I$9))),C827)</f>
        <v>139.99375274261601</v>
      </c>
      <c r="F827" s="66">
        <f>IF(D827=0,E827,'Final Temp'!$I$13)</f>
        <v>75</v>
      </c>
      <c r="G827" s="66">
        <f t="shared" si="54"/>
        <v>139.99375274261601</v>
      </c>
      <c r="H827" s="66">
        <f>'Final Temp'!D$13+(('Final Temp'!I$17-'Final Temp'!D$13)*(1-EXP(-B827/'Final Temp'!I$9)))</f>
        <v>139.99671973088931</v>
      </c>
      <c r="I827" s="66">
        <f>IF('Final Temp'!$D$17&gt;='Final Temp'!$I$13,Calcs!H827,"")</f>
        <v>139.99671973088931</v>
      </c>
      <c r="L827" s="65">
        <f t="shared" si="51"/>
        <v>826</v>
      </c>
      <c r="M827" s="66">
        <f>'Final Temp'!$D$13+(('Final Temp'!$D$17-'Final Temp'!$D$13)*(1-EXP(-L827/'Final Temp'!$D$9)))</f>
        <v>129.91826126274029</v>
      </c>
      <c r="N827" s="65">
        <f>IF(M827&gt;'Final Temp'!$I$13,N826+K$2,0)</f>
        <v>671</v>
      </c>
      <c r="O827" s="66">
        <f>IF(N827&gt;0,'Final Temp'!$I$13+(('Final Temp'!$I$17-'Final Temp'!$I$13)*(1-EXP(-N827/'Final Temp'!$I$9))),M827)</f>
        <v>139.38450899790962</v>
      </c>
      <c r="P827" s="66">
        <f>IF(N827=0,O827,'Final Temp'!$I$13)</f>
        <v>75</v>
      </c>
      <c r="Q827" s="66">
        <f t="shared" si="52"/>
        <v>139.38450899790962</v>
      </c>
      <c r="R827" s="66">
        <f>'Final Temp'!$D$13+(('Final Temp'!$I$17-'Final Temp'!$D$13)*(1-EXP(-L827/'Final Temp'!$I$9)))</f>
        <v>139.67727055073198</v>
      </c>
      <c r="S827" s="66">
        <f>IF('Final Temp'!$D$17&gt;='Final Temp'!$I$13,Calcs!R827,"")</f>
        <v>139.67727055073198</v>
      </c>
    </row>
    <row r="828" spans="2:19" x14ac:dyDescent="0.25">
      <c r="B828" s="65">
        <f t="shared" si="53"/>
        <v>1488.5999999999776</v>
      </c>
      <c r="C828" s="66">
        <f>'Final Temp'!$D$13+(('Final Temp'!$D$17-'Final Temp'!$D$13)*(1-EXP(-B828/'Final Temp'!$D$9)))</f>
        <v>138.39973348701798</v>
      </c>
      <c r="D828" s="65">
        <f>IF(C828&gt;'Final Temp'!$I$13,D827+A$2,0)</f>
        <v>1333.7999999999815</v>
      </c>
      <c r="E828" s="66">
        <f>IF(D828&gt;0,'Final Temp'!$I$13+(('Final Temp'!I$17-'Final Temp'!$I$13)*(1-EXP(-D828/'Final Temp'!I$9))),C828)</f>
        <v>139.9938303472936</v>
      </c>
      <c r="F828" s="66">
        <f>IF(D828=0,E828,'Final Temp'!$I$13)</f>
        <v>75</v>
      </c>
      <c r="G828" s="66">
        <f t="shared" si="54"/>
        <v>139.9938303472936</v>
      </c>
      <c r="H828" s="66">
        <f>'Final Temp'!D$13+(('Final Temp'!I$17-'Final Temp'!D$13)*(1-EXP(-B828/'Final Temp'!I$9)))</f>
        <v>139.99676047904666</v>
      </c>
      <c r="I828" s="66">
        <f>IF('Final Temp'!$D$17&gt;='Final Temp'!$I$13,Calcs!H828,"")</f>
        <v>139.99676047904666</v>
      </c>
      <c r="L828" s="65">
        <f t="shared" si="51"/>
        <v>827</v>
      </c>
      <c r="M828" s="66">
        <f>'Final Temp'!$D$13+(('Final Temp'!$D$17-'Final Temp'!$D$13)*(1-EXP(-L828/'Final Temp'!$D$9)))</f>
        <v>129.94622723295848</v>
      </c>
      <c r="N828" s="65">
        <f>IF(M828&gt;'Final Temp'!$I$13,N827+K$2,0)</f>
        <v>672</v>
      </c>
      <c r="O828" s="66">
        <f>IF(N828&gt;0,'Final Temp'!$I$13+(('Final Temp'!$I$17-'Final Temp'!$I$13)*(1-EXP(-N828/'Final Temp'!$I$9))),M828)</f>
        <v>139.38876843415281</v>
      </c>
      <c r="P828" s="66">
        <f>IF(N828=0,O828,'Final Temp'!$I$13)</f>
        <v>75</v>
      </c>
      <c r="Q828" s="66">
        <f t="shared" si="52"/>
        <v>139.38876843415281</v>
      </c>
      <c r="R828" s="66">
        <f>'Final Temp'!$D$13+(('Final Temp'!$I$17-'Final Temp'!$D$13)*(1-EXP(-L828/'Final Temp'!$I$9)))</f>
        <v>139.67950396358171</v>
      </c>
      <c r="S828" s="66">
        <f>IF('Final Temp'!$D$17&gt;='Final Temp'!$I$13,Calcs!R828,"")</f>
        <v>139.67950396358171</v>
      </c>
    </row>
    <row r="829" spans="2:19" x14ac:dyDescent="0.25">
      <c r="B829" s="65">
        <f t="shared" si="53"/>
        <v>1490.3999999999776</v>
      </c>
      <c r="C829" s="66">
        <f>'Final Temp'!$D$13+(('Final Temp'!$D$17-'Final Temp'!$D$13)*(1-EXP(-B829/'Final Temp'!$D$9)))</f>
        <v>138.40771484954874</v>
      </c>
      <c r="D829" s="65">
        <f>IF(C829&gt;'Final Temp'!$I$13,D828+A$2,0)</f>
        <v>1335.5999999999815</v>
      </c>
      <c r="E829" s="66">
        <f>IF(D829&gt;0,'Final Temp'!$I$13+(('Final Temp'!I$17-'Final Temp'!$I$13)*(1-EXP(-D829/'Final Temp'!I$9))),C829)</f>
        <v>139.99390698795042</v>
      </c>
      <c r="F829" s="66">
        <f>IF(D829=0,E829,'Final Temp'!$I$13)</f>
        <v>75</v>
      </c>
      <c r="G829" s="66">
        <f t="shared" si="54"/>
        <v>139.99390698795042</v>
      </c>
      <c r="H829" s="66">
        <f>'Final Temp'!D$13+(('Final Temp'!I$17-'Final Temp'!D$13)*(1-EXP(-B829/'Final Temp'!I$9)))</f>
        <v>139.99680072102223</v>
      </c>
      <c r="I829" s="66">
        <f>IF('Final Temp'!$D$17&gt;='Final Temp'!$I$13,Calcs!H829,"")</f>
        <v>139.99680072102223</v>
      </c>
      <c r="L829" s="65">
        <f t="shared" si="51"/>
        <v>828</v>
      </c>
      <c r="M829" s="66">
        <f>'Final Temp'!$D$13+(('Final Temp'!$D$17-'Final Temp'!$D$13)*(1-EXP(-L829/'Final Temp'!$D$9)))</f>
        <v>129.97411562771961</v>
      </c>
      <c r="N829" s="65">
        <f>IF(M829&gt;'Final Temp'!$I$13,N828+K$2,0)</f>
        <v>673</v>
      </c>
      <c r="O829" s="66">
        <f>IF(N829&gt;0,'Final Temp'!$I$13+(('Final Temp'!$I$17-'Final Temp'!$I$13)*(1-EXP(-N829/'Final Temp'!$I$9))),M829)</f>
        <v>139.39299839344665</v>
      </c>
      <c r="P829" s="66">
        <f>IF(N829=0,O829,'Final Temp'!$I$13)</f>
        <v>75</v>
      </c>
      <c r="Q829" s="66">
        <f t="shared" si="52"/>
        <v>139.39299839344665</v>
      </c>
      <c r="R829" s="66">
        <f>'Final Temp'!$D$13+(('Final Temp'!$I$17-'Final Temp'!$D$13)*(1-EXP(-L829/'Final Temp'!$I$9)))</f>
        <v>139.68172192034905</v>
      </c>
      <c r="S829" s="66">
        <f>IF('Final Temp'!$D$17&gt;='Final Temp'!$I$13,Calcs!R829,"")</f>
        <v>139.68172192034905</v>
      </c>
    </row>
    <row r="830" spans="2:19" x14ac:dyDescent="0.25">
      <c r="B830" s="65">
        <f t="shared" si="53"/>
        <v>1492.1999999999775</v>
      </c>
      <c r="C830" s="66">
        <f>'Final Temp'!$D$13+(('Final Temp'!$D$17-'Final Temp'!$D$13)*(1-EXP(-B830/'Final Temp'!$D$9)))</f>
        <v>138.41565640486778</v>
      </c>
      <c r="D830" s="65">
        <f>IF(C830&gt;'Final Temp'!$I$13,D829+A$2,0)</f>
        <v>1337.3999999999814</v>
      </c>
      <c r="E830" s="66">
        <f>IF(D830&gt;0,'Final Temp'!$I$13+(('Final Temp'!I$17-'Final Temp'!$I$13)*(1-EXP(-D830/'Final Temp'!I$9))),C830)</f>
        <v>139.99398267656167</v>
      </c>
      <c r="F830" s="66">
        <f>IF(D830=0,E830,'Final Temp'!$I$13)</f>
        <v>75</v>
      </c>
      <c r="G830" s="66">
        <f t="shared" si="54"/>
        <v>139.99398267656167</v>
      </c>
      <c r="H830" s="66">
        <f>'Final Temp'!D$13+(('Final Temp'!I$17-'Final Temp'!D$13)*(1-EXP(-B830/'Final Temp'!I$9)))</f>
        <v>139.99684046310398</v>
      </c>
      <c r="I830" s="66">
        <f>IF('Final Temp'!$D$17&gt;='Final Temp'!$I$13,Calcs!H830,"")</f>
        <v>139.99684046310398</v>
      </c>
      <c r="L830" s="65">
        <f t="shared" si="51"/>
        <v>829</v>
      </c>
      <c r="M830" s="66">
        <f>'Final Temp'!$D$13+(('Final Temp'!$D$17-'Final Temp'!$D$13)*(1-EXP(-L830/'Final Temp'!$D$9)))</f>
        <v>130.0019266622121</v>
      </c>
      <c r="N830" s="65">
        <f>IF(M830&gt;'Final Temp'!$I$13,N829+K$2,0)</f>
        <v>674</v>
      </c>
      <c r="O830" s="66">
        <f>IF(N830&gt;0,'Final Temp'!$I$13+(('Final Temp'!$I$17-'Final Temp'!$I$13)*(1-EXP(-N830/'Final Temp'!$I$9))),M830)</f>
        <v>139.39719907978298</v>
      </c>
      <c r="P830" s="66">
        <f>IF(N830=0,O830,'Final Temp'!$I$13)</f>
        <v>75</v>
      </c>
      <c r="Q830" s="66">
        <f t="shared" si="52"/>
        <v>139.39719907978298</v>
      </c>
      <c r="R830" s="66">
        <f>'Final Temp'!$D$13+(('Final Temp'!$I$17-'Final Temp'!$D$13)*(1-EXP(-L830/'Final Temp'!$I$9)))</f>
        <v>139.68392452799606</v>
      </c>
      <c r="S830" s="66">
        <f>IF('Final Temp'!$D$17&gt;='Final Temp'!$I$13,Calcs!R830,"")</f>
        <v>139.68392452799606</v>
      </c>
    </row>
    <row r="831" spans="2:19" x14ac:dyDescent="0.25">
      <c r="B831" s="65">
        <f t="shared" si="53"/>
        <v>1493.9999999999775</v>
      </c>
      <c r="C831" s="66">
        <f>'Final Temp'!$D$13+(('Final Temp'!$D$17-'Final Temp'!$D$13)*(1-EXP(-B831/'Final Temp'!$D$9)))</f>
        <v>138.42355835151443</v>
      </c>
      <c r="D831" s="65">
        <f>IF(C831&gt;'Final Temp'!$I$13,D830+A$2,0)</f>
        <v>1339.1999999999814</v>
      </c>
      <c r="E831" s="66">
        <f>IF(D831&gt;0,'Final Temp'!$I$13+(('Final Temp'!I$17-'Final Temp'!$I$13)*(1-EXP(-D831/'Final Temp'!I$9))),C831)</f>
        <v>139.99405742495389</v>
      </c>
      <c r="F831" s="66">
        <f>IF(D831=0,E831,'Final Temp'!$I$13)</f>
        <v>75</v>
      </c>
      <c r="G831" s="66">
        <f t="shared" si="54"/>
        <v>139.99405742495389</v>
      </c>
      <c r="H831" s="66">
        <f>'Final Temp'!D$13+(('Final Temp'!I$17-'Final Temp'!D$13)*(1-EXP(-B831/'Final Temp'!I$9)))</f>
        <v>139.99687971150163</v>
      </c>
      <c r="I831" s="66">
        <f>IF('Final Temp'!$D$17&gt;='Final Temp'!$I$13,Calcs!H831,"")</f>
        <v>139.99687971150163</v>
      </c>
      <c r="L831" s="65">
        <f t="shared" si="51"/>
        <v>830</v>
      </c>
      <c r="M831" s="66">
        <f>'Final Temp'!$D$13+(('Final Temp'!$D$17-'Final Temp'!$D$13)*(1-EXP(-L831/'Final Temp'!$D$9)))</f>
        <v>130.0296605510274</v>
      </c>
      <c r="N831" s="65">
        <f>IF(M831&gt;'Final Temp'!$I$13,N830+K$2,0)</f>
        <v>675</v>
      </c>
      <c r="O831" s="66">
        <f>IF(N831&gt;0,'Final Temp'!$I$13+(('Final Temp'!$I$17-'Final Temp'!$I$13)*(1-EXP(-N831/'Final Temp'!$I$9))),M831)</f>
        <v>139.40137069574206</v>
      </c>
      <c r="P831" s="66">
        <f>IF(N831=0,O831,'Final Temp'!$I$13)</f>
        <v>75</v>
      </c>
      <c r="Q831" s="66">
        <f t="shared" si="52"/>
        <v>139.40137069574206</v>
      </c>
      <c r="R831" s="66">
        <f>'Final Temp'!$D$13+(('Final Temp'!$I$17-'Final Temp'!$D$13)*(1-EXP(-L831/'Final Temp'!$I$9)))</f>
        <v>139.68611189274463</v>
      </c>
      <c r="S831" s="66">
        <f>IF('Final Temp'!$D$17&gt;='Final Temp'!$I$13,Calcs!R831,"")</f>
        <v>139.68611189274463</v>
      </c>
    </row>
    <row r="832" spans="2:19" x14ac:dyDescent="0.25">
      <c r="B832" s="65">
        <f t="shared" si="53"/>
        <v>1495.7999999999774</v>
      </c>
      <c r="C832" s="66">
        <f>'Final Temp'!$D$13+(('Final Temp'!$D$17-'Final Temp'!$D$13)*(1-EXP(-B832/'Final Temp'!$D$9)))</f>
        <v>138.4314208870378</v>
      </c>
      <c r="D832" s="65">
        <f>IF(C832&gt;'Final Temp'!$I$13,D831+A$2,0)</f>
        <v>1340.9999999999814</v>
      </c>
      <c r="E832" s="66">
        <f>IF(D832&gt;0,'Final Temp'!$I$13+(('Final Temp'!I$17-'Final Temp'!$I$13)*(1-EXP(-D832/'Final Temp'!I$9))),C832)</f>
        <v>139.99413124480674</v>
      </c>
      <c r="F832" s="66">
        <f>IF(D832=0,E832,'Final Temp'!$I$13)</f>
        <v>75</v>
      </c>
      <c r="G832" s="66">
        <f t="shared" si="54"/>
        <v>139.99413124480674</v>
      </c>
      <c r="H832" s="66">
        <f>'Final Temp'!D$13+(('Final Temp'!I$17-'Final Temp'!D$13)*(1-EXP(-B832/'Final Temp'!I$9)))</f>
        <v>139.99691847234789</v>
      </c>
      <c r="I832" s="66">
        <f>IF('Final Temp'!$D$17&gt;='Final Temp'!$I$13,Calcs!H832,"")</f>
        <v>139.99691847234789</v>
      </c>
      <c r="L832" s="65">
        <f t="shared" si="51"/>
        <v>831</v>
      </c>
      <c r="M832" s="66">
        <f>'Final Temp'!$D$13+(('Final Temp'!$D$17-'Final Temp'!$D$13)*(1-EXP(-L832/'Final Temp'!$D$9)))</f>
        <v>130.05731750816165</v>
      </c>
      <c r="N832" s="65">
        <f>IF(M832&gt;'Final Temp'!$I$13,N831+K$2,0)</f>
        <v>676</v>
      </c>
      <c r="O832" s="66">
        <f>IF(N832&gt;0,'Final Temp'!$I$13+(('Final Temp'!$I$17-'Final Temp'!$I$13)*(1-EXP(-N832/'Final Temp'!$I$9))),M832)</f>
        <v>139.40551344250218</v>
      </c>
      <c r="P832" s="66">
        <f>IF(N832=0,O832,'Final Temp'!$I$13)</f>
        <v>75</v>
      </c>
      <c r="Q832" s="66">
        <f t="shared" si="52"/>
        <v>139.40551344250218</v>
      </c>
      <c r="R832" s="66">
        <f>'Final Temp'!$D$13+(('Final Temp'!$I$17-'Final Temp'!$D$13)*(1-EXP(-L832/'Final Temp'!$I$9)))</f>
        <v>139.68828412008151</v>
      </c>
      <c r="S832" s="66">
        <f>IF('Final Temp'!$D$17&gt;='Final Temp'!$I$13,Calcs!R832,"")</f>
        <v>139.68828412008151</v>
      </c>
    </row>
    <row r="833" spans="2:19" x14ac:dyDescent="0.25">
      <c r="B833" s="65">
        <f t="shared" si="53"/>
        <v>1497.5999999999774</v>
      </c>
      <c r="C833" s="66">
        <f>'Final Temp'!$D$13+(('Final Temp'!$D$17-'Final Temp'!$D$13)*(1-EXP(-B833/'Final Temp'!$D$9)))</f>
        <v>138.43924420800164</v>
      </c>
      <c r="D833" s="65">
        <f>IF(C833&gt;'Final Temp'!$I$13,D832+A$2,0)</f>
        <v>1342.7999999999813</v>
      </c>
      <c r="E833" s="66">
        <f>IF(D833&gt;0,'Final Temp'!$I$13+(('Final Temp'!I$17-'Final Temp'!$I$13)*(1-EXP(-D833/'Final Temp'!I$9))),C833)</f>
        <v>139.99420414765459</v>
      </c>
      <c r="F833" s="66">
        <f>IF(D833=0,E833,'Final Temp'!$I$13)</f>
        <v>75</v>
      </c>
      <c r="G833" s="66">
        <f t="shared" si="54"/>
        <v>139.99420414765459</v>
      </c>
      <c r="H833" s="66">
        <f>'Final Temp'!D$13+(('Final Temp'!I$17-'Final Temp'!D$13)*(1-EXP(-B833/'Final Temp'!I$9)))</f>
        <v>139.99695675169914</v>
      </c>
      <c r="I833" s="66">
        <f>IF('Final Temp'!$D$17&gt;='Final Temp'!$I$13,Calcs!H833,"")</f>
        <v>139.99695675169914</v>
      </c>
      <c r="L833" s="65">
        <f t="shared" si="51"/>
        <v>832</v>
      </c>
      <c r="M833" s="66">
        <f>'Final Temp'!$D$13+(('Final Temp'!$D$17-'Final Temp'!$D$13)*(1-EXP(-L833/'Final Temp'!$D$9)))</f>
        <v>130.08489774701746</v>
      </c>
      <c r="N833" s="65">
        <f>IF(M833&gt;'Final Temp'!$I$13,N832+K$2,0)</f>
        <v>677</v>
      </c>
      <c r="O833" s="66">
        <f>IF(N833&gt;0,'Final Temp'!$I$13+(('Final Temp'!$I$17-'Final Temp'!$I$13)*(1-EXP(-N833/'Final Temp'!$I$9))),M833)</f>
        <v>139.40962751984938</v>
      </c>
      <c r="P833" s="66">
        <f>IF(N833=0,O833,'Final Temp'!$I$13)</f>
        <v>75</v>
      </c>
      <c r="Q833" s="66">
        <f t="shared" si="52"/>
        <v>139.40962751984938</v>
      </c>
      <c r="R833" s="66">
        <f>'Final Temp'!$D$13+(('Final Temp'!$I$17-'Final Temp'!$D$13)*(1-EXP(-L833/'Final Temp'!$I$9)))</f>
        <v>139.69044131476346</v>
      </c>
      <c r="S833" s="66">
        <f>IF('Final Temp'!$D$17&gt;='Final Temp'!$I$13,Calcs!R833,"")</f>
        <v>139.69044131476346</v>
      </c>
    </row>
    <row r="834" spans="2:19" x14ac:dyDescent="0.25">
      <c r="B834" s="65">
        <f t="shared" si="53"/>
        <v>1499.3999999999774</v>
      </c>
      <c r="C834" s="66">
        <f>'Final Temp'!$D$13+(('Final Temp'!$D$17-'Final Temp'!$D$13)*(1-EXP(-B834/'Final Temp'!$D$9)))</f>
        <v>138.44702850998937</v>
      </c>
      <c r="D834" s="65">
        <f>IF(C834&gt;'Final Temp'!$I$13,D833+A$2,0)</f>
        <v>1344.5999999999813</v>
      </c>
      <c r="E834" s="66">
        <f>IF(D834&gt;0,'Final Temp'!$I$13+(('Final Temp'!I$17-'Final Temp'!$I$13)*(1-EXP(-D834/'Final Temp'!I$9))),C834)</f>
        <v>139.99427614488872</v>
      </c>
      <c r="F834" s="66">
        <f>IF(D834=0,E834,'Final Temp'!$I$13)</f>
        <v>75</v>
      </c>
      <c r="G834" s="66">
        <f t="shared" si="54"/>
        <v>139.99427614488872</v>
      </c>
      <c r="H834" s="66">
        <f>'Final Temp'!D$13+(('Final Temp'!I$17-'Final Temp'!D$13)*(1-EXP(-B834/'Final Temp'!I$9)))</f>
        <v>139.9969945555367</v>
      </c>
      <c r="I834" s="66">
        <f>IF('Final Temp'!$D$17&gt;='Final Temp'!$I$13,Calcs!H834,"")</f>
        <v>139.9969945555367</v>
      </c>
      <c r="L834" s="65">
        <f t="shared" si="51"/>
        <v>833</v>
      </c>
      <c r="M834" s="66">
        <f>'Final Temp'!$D$13+(('Final Temp'!$D$17-'Final Temp'!$D$13)*(1-EXP(-L834/'Final Temp'!$D$9)))</f>
        <v>130.11240148040548</v>
      </c>
      <c r="N834" s="65">
        <f>IF(M834&gt;'Final Temp'!$I$13,N833+K$2,0)</f>
        <v>678</v>
      </c>
      <c r="O834" s="66">
        <f>IF(N834&gt;0,'Final Temp'!$I$13+(('Final Temp'!$I$17-'Final Temp'!$I$13)*(1-EXP(-N834/'Final Temp'!$I$9))),M834)</f>
        <v>139.41371312618708</v>
      </c>
      <c r="P834" s="66">
        <f>IF(N834=0,O834,'Final Temp'!$I$13)</f>
        <v>75</v>
      </c>
      <c r="Q834" s="66">
        <f t="shared" si="52"/>
        <v>139.41371312618708</v>
      </c>
      <c r="R834" s="66">
        <f>'Final Temp'!$D$13+(('Final Temp'!$I$17-'Final Temp'!$D$13)*(1-EXP(-L834/'Final Temp'!$I$9)))</f>
        <v>139.69258358082232</v>
      </c>
      <c r="S834" s="66">
        <f>IF('Final Temp'!$D$17&gt;='Final Temp'!$I$13,Calcs!R834,"")</f>
        <v>139.69258358082232</v>
      </c>
    </row>
    <row r="835" spans="2:19" x14ac:dyDescent="0.25">
      <c r="B835" s="65">
        <f t="shared" si="53"/>
        <v>1501.1999999999773</v>
      </c>
      <c r="C835" s="66">
        <f>'Final Temp'!$D$13+(('Final Temp'!$D$17-'Final Temp'!$D$13)*(1-EXP(-B835/'Final Temp'!$D$9)))</f>
        <v>138.45477398760895</v>
      </c>
      <c r="D835" s="65">
        <f>IF(C835&gt;'Final Temp'!$I$13,D834+A$2,0)</f>
        <v>1346.3999999999812</v>
      </c>
      <c r="E835" s="66">
        <f>IF(D835&gt;0,'Final Temp'!$I$13+(('Final Temp'!I$17-'Final Temp'!$I$13)*(1-EXP(-D835/'Final Temp'!I$9))),C835)</f>
        <v>139.99434724775887</v>
      </c>
      <c r="F835" s="66">
        <f>IF(D835=0,E835,'Final Temp'!$I$13)</f>
        <v>75</v>
      </c>
      <c r="G835" s="66">
        <f t="shared" si="54"/>
        <v>139.99434724775887</v>
      </c>
      <c r="H835" s="66">
        <f>'Final Temp'!D$13+(('Final Temp'!I$17-'Final Temp'!D$13)*(1-EXP(-B835/'Final Temp'!I$9)))</f>
        <v>139.99703188976741</v>
      </c>
      <c r="I835" s="66">
        <f>IF('Final Temp'!$D$17&gt;='Final Temp'!$I$13,Calcs!H835,"")</f>
        <v>139.99703188976741</v>
      </c>
      <c r="L835" s="65">
        <f t="shared" ref="L835:L898" si="55">L834+K$2</f>
        <v>834</v>
      </c>
      <c r="M835" s="66">
        <f>'Final Temp'!$D$13+(('Final Temp'!$D$17-'Final Temp'!$D$13)*(1-EXP(-L835/'Final Temp'!$D$9)))</f>
        <v>130.13982892054599</v>
      </c>
      <c r="N835" s="65">
        <f>IF(M835&gt;'Final Temp'!$I$13,N834+K$2,0)</f>
        <v>679</v>
      </c>
      <c r="O835" s="66">
        <f>IF(N835&gt;0,'Final Temp'!$I$13+(('Final Temp'!$I$17-'Final Temp'!$I$13)*(1-EXP(-N835/'Final Temp'!$I$9))),M835)</f>
        <v>139.4177704585457</v>
      </c>
      <c r="P835" s="66">
        <f>IF(N835=0,O835,'Final Temp'!$I$13)</f>
        <v>75</v>
      </c>
      <c r="Q835" s="66">
        <f t="shared" ref="Q835:Q898" si="56">IF(O835&gt;P835,O835,P835)</f>
        <v>139.4177704585457</v>
      </c>
      <c r="R835" s="66">
        <f>'Final Temp'!$D$13+(('Final Temp'!$I$17-'Final Temp'!$D$13)*(1-EXP(-L835/'Final Temp'!$I$9)))</f>
        <v>139.69471102156984</v>
      </c>
      <c r="S835" s="66">
        <f>IF('Final Temp'!$D$17&gt;='Final Temp'!$I$13,Calcs!R835,"")</f>
        <v>139.69471102156984</v>
      </c>
    </row>
    <row r="836" spans="2:19" x14ac:dyDescent="0.25">
      <c r="B836" s="65">
        <f t="shared" si="53"/>
        <v>1502.9999999999773</v>
      </c>
      <c r="C836" s="66">
        <f>'Final Temp'!$D$13+(('Final Temp'!$D$17-'Final Temp'!$D$13)*(1-EXP(-B836/'Final Temp'!$D$9)))</f>
        <v>138.46248083449774</v>
      </c>
      <c r="D836" s="65">
        <f>IF(C836&gt;'Final Temp'!$I$13,D835+A$2,0)</f>
        <v>1348.1999999999812</v>
      </c>
      <c r="E836" s="66">
        <f>IF(D836&gt;0,'Final Temp'!$I$13+(('Final Temp'!I$17-'Final Temp'!$I$13)*(1-EXP(-D836/'Final Temp'!I$9))),C836)</f>
        <v>139.99441746737494</v>
      </c>
      <c r="F836" s="66">
        <f>IF(D836=0,E836,'Final Temp'!$I$13)</f>
        <v>75</v>
      </c>
      <c r="G836" s="66">
        <f t="shared" si="54"/>
        <v>139.99441746737494</v>
      </c>
      <c r="H836" s="66">
        <f>'Final Temp'!D$13+(('Final Temp'!I$17-'Final Temp'!D$13)*(1-EXP(-B836/'Final Temp'!I$9)))</f>
        <v>139.99706876022489</v>
      </c>
      <c r="I836" s="66">
        <f>IF('Final Temp'!$D$17&gt;='Final Temp'!$I$13,Calcs!H836,"")</f>
        <v>139.99706876022489</v>
      </c>
      <c r="L836" s="65">
        <f t="shared" si="55"/>
        <v>835</v>
      </c>
      <c r="M836" s="66">
        <f>'Final Temp'!$D$13+(('Final Temp'!$D$17-'Final Temp'!$D$13)*(1-EXP(-L836/'Final Temp'!$D$9)))</f>
        <v>130.16718027907061</v>
      </c>
      <c r="N836" s="65">
        <f>IF(M836&gt;'Final Temp'!$I$13,N835+K$2,0)</f>
        <v>680</v>
      </c>
      <c r="O836" s="66">
        <f>IF(N836&gt;0,'Final Temp'!$I$13+(('Final Temp'!$I$17-'Final Temp'!$I$13)*(1-EXP(-N836/'Final Temp'!$I$9))),M836)</f>
        <v>139.42179971259213</v>
      </c>
      <c r="P836" s="66">
        <f>IF(N836=0,O836,'Final Temp'!$I$13)</f>
        <v>75</v>
      </c>
      <c r="Q836" s="66">
        <f t="shared" si="56"/>
        <v>139.42179971259213</v>
      </c>
      <c r="R836" s="66">
        <f>'Final Temp'!$D$13+(('Final Temp'!$I$17-'Final Temp'!$D$13)*(1-EXP(-L836/'Final Temp'!$I$9)))</f>
        <v>139.69682373960302</v>
      </c>
      <c r="S836" s="66">
        <f>IF('Final Temp'!$D$17&gt;='Final Temp'!$I$13,Calcs!R836,"")</f>
        <v>139.69682373960302</v>
      </c>
    </row>
    <row r="837" spans="2:19" x14ac:dyDescent="0.25">
      <c r="B837" s="65">
        <f t="shared" si="53"/>
        <v>1504.7999999999772</v>
      </c>
      <c r="C837" s="66">
        <f>'Final Temp'!$D$13+(('Final Temp'!$D$17-'Final Temp'!$D$13)*(1-EXP(-B837/'Final Temp'!$D$9)))</f>
        <v>138.47014924332734</v>
      </c>
      <c r="D837" s="65">
        <f>IF(C837&gt;'Final Temp'!$I$13,D836+A$2,0)</f>
        <v>1349.9999999999811</v>
      </c>
      <c r="E837" s="66">
        <f>IF(D837&gt;0,'Final Temp'!$I$13+(('Final Temp'!I$17-'Final Temp'!$I$13)*(1-EXP(-D837/'Final Temp'!I$9))),C837)</f>
        <v>139.99448681470898</v>
      </c>
      <c r="F837" s="66">
        <f>IF(D837=0,E837,'Final Temp'!$I$13)</f>
        <v>75</v>
      </c>
      <c r="G837" s="66">
        <f t="shared" si="54"/>
        <v>139.99448681470898</v>
      </c>
      <c r="H837" s="66">
        <f>'Final Temp'!D$13+(('Final Temp'!I$17-'Final Temp'!D$13)*(1-EXP(-B837/'Final Temp'!I$9)))</f>
        <v>139.99710517267016</v>
      </c>
      <c r="I837" s="66">
        <f>IF('Final Temp'!$D$17&gt;='Final Temp'!$I$13,Calcs!H837,"")</f>
        <v>139.99710517267016</v>
      </c>
      <c r="L837" s="65">
        <f t="shared" si="55"/>
        <v>836</v>
      </c>
      <c r="M837" s="66">
        <f>'Final Temp'!$D$13+(('Final Temp'!$D$17-'Final Temp'!$D$13)*(1-EXP(-L837/'Final Temp'!$D$9)))</f>
        <v>130.1944557670239</v>
      </c>
      <c r="N837" s="65">
        <f>IF(M837&gt;'Final Temp'!$I$13,N836+K$2,0)</f>
        <v>681</v>
      </c>
      <c r="O837" s="66">
        <f>IF(N837&gt;0,'Final Temp'!$I$13+(('Final Temp'!$I$17-'Final Temp'!$I$13)*(1-EXP(-N837/'Final Temp'!$I$9))),M837)</f>
        <v>139.42580108263923</v>
      </c>
      <c r="P837" s="66">
        <f>IF(N837=0,O837,'Final Temp'!$I$13)</f>
        <v>75</v>
      </c>
      <c r="Q837" s="66">
        <f t="shared" si="56"/>
        <v>139.42580108263923</v>
      </c>
      <c r="R837" s="66">
        <f>'Final Temp'!$D$13+(('Final Temp'!$I$17-'Final Temp'!$D$13)*(1-EXP(-L837/'Final Temp'!$I$9)))</f>
        <v>139.69892183680872</v>
      </c>
      <c r="S837" s="66">
        <f>IF('Final Temp'!$D$17&gt;='Final Temp'!$I$13,Calcs!R837,"")</f>
        <v>139.69892183680872</v>
      </c>
    </row>
    <row r="838" spans="2:19" x14ac:dyDescent="0.25">
      <c r="B838" s="65">
        <f t="shared" si="53"/>
        <v>1506.5999999999772</v>
      </c>
      <c r="C838" s="66">
        <f>'Final Temp'!$D$13+(('Final Temp'!$D$17-'Final Temp'!$D$13)*(1-EXP(-B838/'Final Temp'!$D$9)))</f>
        <v>138.47777940580835</v>
      </c>
      <c r="D838" s="65">
        <f>IF(C838&gt;'Final Temp'!$I$13,D837+A$2,0)</f>
        <v>1351.7999999999811</v>
      </c>
      <c r="E838" s="66">
        <f>IF(D838&gt;0,'Final Temp'!$I$13+(('Final Temp'!I$17-'Final Temp'!$I$13)*(1-EXP(-D838/'Final Temp'!I$9))),C838)</f>
        <v>139.99455530059657</v>
      </c>
      <c r="F838" s="66">
        <f>IF(D838=0,E838,'Final Temp'!$I$13)</f>
        <v>75</v>
      </c>
      <c r="G838" s="66">
        <f t="shared" si="54"/>
        <v>139.99455530059657</v>
      </c>
      <c r="H838" s="66">
        <f>'Final Temp'!D$13+(('Final Temp'!I$17-'Final Temp'!D$13)*(1-EXP(-B838/'Final Temp'!I$9)))</f>
        <v>139.99714113279282</v>
      </c>
      <c r="I838" s="66">
        <f>IF('Final Temp'!$D$17&gt;='Final Temp'!$I$13,Calcs!H838,"")</f>
        <v>139.99714113279282</v>
      </c>
      <c r="L838" s="65">
        <f t="shared" si="55"/>
        <v>837</v>
      </c>
      <c r="M838" s="66">
        <f>'Final Temp'!$D$13+(('Final Temp'!$D$17-'Final Temp'!$D$13)*(1-EXP(-L838/'Final Temp'!$D$9)))</f>
        <v>130.22165559486498</v>
      </c>
      <c r="N838" s="65">
        <f>IF(M838&gt;'Final Temp'!$I$13,N837+K$2,0)</f>
        <v>682</v>
      </c>
      <c r="O838" s="66">
        <f>IF(N838&gt;0,'Final Temp'!$I$13+(('Final Temp'!$I$17-'Final Temp'!$I$13)*(1-EXP(-N838/'Final Temp'!$I$9))),M838)</f>
        <v>139.42977476165498</v>
      </c>
      <c r="P838" s="66">
        <f>IF(N838=0,O838,'Final Temp'!$I$13)</f>
        <v>75</v>
      </c>
      <c r="Q838" s="66">
        <f t="shared" si="56"/>
        <v>139.42977476165498</v>
      </c>
      <c r="R838" s="66">
        <f>'Final Temp'!$D$13+(('Final Temp'!$I$17-'Final Temp'!$D$13)*(1-EXP(-L838/'Final Temp'!$I$9)))</f>
        <v>139.70100541436869</v>
      </c>
      <c r="S838" s="66">
        <f>IF('Final Temp'!$D$17&gt;='Final Temp'!$I$13,Calcs!R838,"")</f>
        <v>139.70100541436869</v>
      </c>
    </row>
    <row r="839" spans="2:19" x14ac:dyDescent="0.25">
      <c r="B839" s="65">
        <f t="shared" si="53"/>
        <v>1508.3999999999771</v>
      </c>
      <c r="C839" s="66">
        <f>'Final Temp'!$D$13+(('Final Temp'!$D$17-'Final Temp'!$D$13)*(1-EXP(-B839/'Final Temp'!$D$9)))</f>
        <v>138.48537151269522</v>
      </c>
      <c r="D839" s="65">
        <f>IF(C839&gt;'Final Temp'!$I$13,D838+A$2,0)</f>
        <v>1353.599999999981</v>
      </c>
      <c r="E839" s="66">
        <f>IF(D839&gt;0,'Final Temp'!$I$13+(('Final Temp'!I$17-'Final Temp'!$I$13)*(1-EXP(-D839/'Final Temp'!I$9))),C839)</f>
        <v>139.99462293573882</v>
      </c>
      <c r="F839" s="66">
        <f>IF(D839=0,E839,'Final Temp'!$I$13)</f>
        <v>75</v>
      </c>
      <c r="G839" s="66">
        <f t="shared" si="54"/>
        <v>139.99462293573882</v>
      </c>
      <c r="H839" s="66">
        <f>'Final Temp'!D$13+(('Final Temp'!I$17-'Final Temp'!D$13)*(1-EXP(-B839/'Final Temp'!I$9)))</f>
        <v>139.99717664621161</v>
      </c>
      <c r="I839" s="66">
        <f>IF('Final Temp'!$D$17&gt;='Final Temp'!$I$13,Calcs!H839,"")</f>
        <v>139.99717664621161</v>
      </c>
      <c r="L839" s="65">
        <f t="shared" si="55"/>
        <v>838</v>
      </c>
      <c r="M839" s="66">
        <f>'Final Temp'!$D$13+(('Final Temp'!$D$17-'Final Temp'!$D$13)*(1-EXP(-L839/'Final Temp'!$D$9)))</f>
        <v>130.24877997246926</v>
      </c>
      <c r="N839" s="65">
        <f>IF(M839&gt;'Final Temp'!$I$13,N838+K$2,0)</f>
        <v>683</v>
      </c>
      <c r="O839" s="66">
        <f>IF(N839&gt;0,'Final Temp'!$I$13+(('Final Temp'!$I$17-'Final Temp'!$I$13)*(1-EXP(-N839/'Final Temp'!$I$9))),M839)</f>
        <v>139.43372094127216</v>
      </c>
      <c r="P839" s="66">
        <f>IF(N839=0,O839,'Final Temp'!$I$13)</f>
        <v>75</v>
      </c>
      <c r="Q839" s="66">
        <f t="shared" si="56"/>
        <v>139.43372094127216</v>
      </c>
      <c r="R839" s="66">
        <f>'Final Temp'!$D$13+(('Final Temp'!$I$17-'Final Temp'!$D$13)*(1-EXP(-L839/'Final Temp'!$I$9)))</f>
        <v>139.70307457276456</v>
      </c>
      <c r="S839" s="66">
        <f>IF('Final Temp'!$D$17&gt;='Final Temp'!$I$13,Calcs!R839,"")</f>
        <v>139.70307457276456</v>
      </c>
    </row>
    <row r="840" spans="2:19" x14ac:dyDescent="0.25">
      <c r="B840" s="65">
        <f t="shared" si="53"/>
        <v>1510.1999999999771</v>
      </c>
      <c r="C840" s="66">
        <f>'Final Temp'!$D$13+(('Final Temp'!$D$17-'Final Temp'!$D$13)*(1-EXP(-B840/'Final Temp'!$D$9)))</f>
        <v>138.49292575379098</v>
      </c>
      <c r="D840" s="65">
        <f>IF(C840&gt;'Final Temp'!$I$13,D839+A$2,0)</f>
        <v>1355.399999999981</v>
      </c>
      <c r="E840" s="66">
        <f>IF(D840&gt;0,'Final Temp'!$I$13+(('Final Temp'!I$17-'Final Temp'!$I$13)*(1-EXP(-D840/'Final Temp'!I$9))),C840)</f>
        <v>139.99468973070384</v>
      </c>
      <c r="F840" s="66">
        <f>IF(D840=0,E840,'Final Temp'!$I$13)</f>
        <v>75</v>
      </c>
      <c r="G840" s="66">
        <f t="shared" si="54"/>
        <v>139.99468973070384</v>
      </c>
      <c r="H840" s="66">
        <f>'Final Temp'!D$13+(('Final Temp'!I$17-'Final Temp'!D$13)*(1-EXP(-B840/'Final Temp'!I$9)))</f>
        <v>139.99721171847565</v>
      </c>
      <c r="I840" s="66">
        <f>IF('Final Temp'!$D$17&gt;='Final Temp'!$I$13,Calcs!H840,"")</f>
        <v>139.99721171847565</v>
      </c>
      <c r="L840" s="65">
        <f t="shared" si="55"/>
        <v>839</v>
      </c>
      <c r="M840" s="66">
        <f>'Final Temp'!$D$13+(('Final Temp'!$D$17-'Final Temp'!$D$13)*(1-EXP(-L840/'Final Temp'!$D$9)))</f>
        <v>130.27582910912992</v>
      </c>
      <c r="N840" s="65">
        <f>IF(M840&gt;'Final Temp'!$I$13,N839+K$2,0)</f>
        <v>684</v>
      </c>
      <c r="O840" s="66">
        <f>IF(N840&gt;0,'Final Temp'!$I$13+(('Final Temp'!$I$17-'Final Temp'!$I$13)*(1-EXP(-N840/'Final Temp'!$I$9))),M840)</f>
        <v>139.43763981179717</v>
      </c>
      <c r="P840" s="66">
        <f>IF(N840=0,O840,'Final Temp'!$I$13)</f>
        <v>75</v>
      </c>
      <c r="Q840" s="66">
        <f t="shared" si="56"/>
        <v>139.43763981179717</v>
      </c>
      <c r="R840" s="66">
        <f>'Final Temp'!$D$13+(('Final Temp'!$I$17-'Final Temp'!$D$13)*(1-EXP(-L840/'Final Temp'!$I$9)))</f>
        <v>139.70512941178251</v>
      </c>
      <c r="S840" s="66">
        <f>IF('Final Temp'!$D$17&gt;='Final Temp'!$I$13,Calcs!R840,"")</f>
        <v>139.70512941178251</v>
      </c>
    </row>
    <row r="841" spans="2:19" x14ac:dyDescent="0.25">
      <c r="B841" s="65">
        <f t="shared" si="53"/>
        <v>1511.999999999977</v>
      </c>
      <c r="C841" s="66">
        <f>'Final Temp'!$D$13+(('Final Temp'!$D$17-'Final Temp'!$D$13)*(1-EXP(-B841/'Final Temp'!$D$9)))</f>
        <v>138.50044231795215</v>
      </c>
      <c r="D841" s="65">
        <f>IF(C841&gt;'Final Temp'!$I$13,D840+A$2,0)</f>
        <v>1357.1999999999809</v>
      </c>
      <c r="E841" s="66">
        <f>IF(D841&gt;0,'Final Temp'!$I$13+(('Final Temp'!I$17-'Final Temp'!$I$13)*(1-EXP(-D841/'Final Temp'!I$9))),C841)</f>
        <v>139.99475569592846</v>
      </c>
      <c r="F841" s="66">
        <f>IF(D841=0,E841,'Final Temp'!$I$13)</f>
        <v>75</v>
      </c>
      <c r="G841" s="66">
        <f t="shared" si="54"/>
        <v>139.99475569592846</v>
      </c>
      <c r="H841" s="66">
        <f>'Final Temp'!D$13+(('Final Temp'!I$17-'Final Temp'!D$13)*(1-EXP(-B841/'Final Temp'!I$9)))</f>
        <v>139.99724635506504</v>
      </c>
      <c r="I841" s="66">
        <f>IF('Final Temp'!$D$17&gt;='Final Temp'!$I$13,Calcs!H841,"")</f>
        <v>139.99724635506504</v>
      </c>
      <c r="L841" s="68">
        <f t="shared" si="55"/>
        <v>840</v>
      </c>
      <c r="M841" s="69">
        <f>'Final Temp'!$D$13+(('Final Temp'!$D$17-'Final Temp'!$D$13)*(1-EXP(-L841/'Final Temp'!$D$9)))</f>
        <v>130.30280321355949</v>
      </c>
      <c r="N841" s="68">
        <f>IF(M841&gt;'Final Temp'!$I$13,N840+K$2,0)</f>
        <v>685</v>
      </c>
      <c r="O841" s="69">
        <f>IF(N841&gt;0,'Final Temp'!$I$13+(('Final Temp'!$I$17-'Final Temp'!$I$13)*(1-EXP(-N841/'Final Temp'!$I$9))),M841)</f>
        <v>139.44153156221955</v>
      </c>
      <c r="P841" s="69">
        <f>IF(N841=0,O841,'Final Temp'!$I$13)</f>
        <v>75</v>
      </c>
      <c r="Q841" s="69">
        <f t="shared" si="56"/>
        <v>139.44153156221955</v>
      </c>
      <c r="R841" s="69">
        <f>'Final Temp'!$D$13+(('Final Temp'!$I$17-'Final Temp'!$D$13)*(1-EXP(-L841/'Final Temp'!$I$9)))</f>
        <v>139.70717003051817</v>
      </c>
      <c r="S841" s="66">
        <f>IF('Final Temp'!$D$17&gt;='Final Temp'!$I$13,Calcs!R841,"")</f>
        <v>139.70717003051817</v>
      </c>
    </row>
    <row r="842" spans="2:19" x14ac:dyDescent="0.25">
      <c r="B842" s="65">
        <f t="shared" ref="B842:B905" si="57">B841+A$2</f>
        <v>1513.799999999977</v>
      </c>
      <c r="C842" s="66">
        <f>'Final Temp'!$D$13+(('Final Temp'!$D$17-'Final Temp'!$D$13)*(1-EXP(-B842/'Final Temp'!$D$9)))</f>
        <v>138.50792139309311</v>
      </c>
      <c r="D842" s="65">
        <f>IF(C842&gt;'Final Temp'!$I$13,D841+A$2,0)</f>
        <v>1358.9999999999809</v>
      </c>
      <c r="E842" s="66">
        <f>IF(D842&gt;0,'Final Temp'!$I$13+(('Final Temp'!I$17-'Final Temp'!$I$13)*(1-EXP(-D842/'Final Temp'!I$9))),C842)</f>
        <v>139.9948208417199</v>
      </c>
      <c r="F842" s="66">
        <f>IF(D842=0,E842,'Final Temp'!$I$13)</f>
        <v>75</v>
      </c>
      <c r="G842" s="66">
        <f t="shared" ref="G842:G905" si="58">IF(E842&gt;F842,E842,F842)</f>
        <v>139.9948208417199</v>
      </c>
      <c r="H842" s="66">
        <f>'Final Temp'!D$13+(('Final Temp'!I$17-'Final Temp'!D$13)*(1-EXP(-B842/'Final Temp'!I$9)))</f>
        <v>139.99728056139179</v>
      </c>
      <c r="I842" s="66">
        <f>IF('Final Temp'!$D$17&gt;='Final Temp'!$I$13,Calcs!H842,"")</f>
        <v>139.99728056139179</v>
      </c>
      <c r="L842" s="65">
        <f t="shared" si="55"/>
        <v>841</v>
      </c>
      <c r="M842" s="66">
        <f>'Final Temp'!$D$13+(('Final Temp'!$D$17-'Final Temp'!$D$13)*(1-EXP(-L842/'Final Temp'!$D$9)))</f>
        <v>130.32970249389169</v>
      </c>
      <c r="N842" s="65">
        <f>IF(M842&gt;'Final Temp'!$I$13,N841+K$2,0)</f>
        <v>686</v>
      </c>
      <c r="O842" s="66">
        <f>IF(N842&gt;0,'Final Temp'!$I$13+(('Final Temp'!$I$17-'Final Temp'!$I$13)*(1-EXP(-N842/'Final Temp'!$I$9))),M842)</f>
        <v>139.44539638022093</v>
      </c>
      <c r="P842" s="66">
        <f>IF(N842=0,O842,'Final Temp'!$I$13)</f>
        <v>75</v>
      </c>
      <c r="Q842" s="66">
        <f t="shared" si="56"/>
        <v>139.44539638022093</v>
      </c>
      <c r="R842" s="66">
        <f>'Final Temp'!$D$13+(('Final Temp'!$I$17-'Final Temp'!$D$13)*(1-EXP(-L842/'Final Temp'!$I$9)))</f>
        <v>139.70919652738144</v>
      </c>
      <c r="S842" s="66">
        <f>IF('Final Temp'!$D$17&gt;='Final Temp'!$I$13,Calcs!R842,"")</f>
        <v>139.70919652738144</v>
      </c>
    </row>
    <row r="843" spans="2:19" x14ac:dyDescent="0.25">
      <c r="B843" s="65">
        <f t="shared" si="57"/>
        <v>1515.5999999999769</v>
      </c>
      <c r="C843" s="66">
        <f>'Final Temp'!$D$13+(('Final Temp'!$D$17-'Final Temp'!$D$13)*(1-EXP(-B843/'Final Temp'!$D$9)))</f>
        <v>138.51536316619121</v>
      </c>
      <c r="D843" s="65">
        <f>IF(C843&gt;'Final Temp'!$I$13,D842+A$2,0)</f>
        <v>1360.7999999999809</v>
      </c>
      <c r="E843" s="66">
        <f>IF(D843&gt;0,'Final Temp'!$I$13+(('Final Temp'!I$17-'Final Temp'!$I$13)*(1-EXP(-D843/'Final Temp'!I$9))),C843)</f>
        <v>139.99488517825733</v>
      </c>
      <c r="F843" s="66">
        <f>IF(D843=0,E843,'Final Temp'!$I$13)</f>
        <v>75</v>
      </c>
      <c r="G843" s="66">
        <f t="shared" si="58"/>
        <v>139.99488517825733</v>
      </c>
      <c r="H843" s="66">
        <f>'Final Temp'!D$13+(('Final Temp'!I$17-'Final Temp'!D$13)*(1-EXP(-B843/'Final Temp'!I$9)))</f>
        <v>139.99731434280073</v>
      </c>
      <c r="I843" s="66">
        <f>IF('Final Temp'!$D$17&gt;='Final Temp'!$I$13,Calcs!H843,"")</f>
        <v>139.99731434280073</v>
      </c>
      <c r="L843" s="65">
        <f t="shared" si="55"/>
        <v>842</v>
      </c>
      <c r="M843" s="66">
        <f>'Final Temp'!$D$13+(('Final Temp'!$D$17-'Final Temp'!$D$13)*(1-EXP(-L843/'Final Temp'!$D$9)))</f>
        <v>130.35652715768279</v>
      </c>
      <c r="N843" s="65">
        <f>IF(M843&gt;'Final Temp'!$I$13,N842+K$2,0)</f>
        <v>687</v>
      </c>
      <c r="O843" s="66">
        <f>IF(N843&gt;0,'Final Temp'!$I$13+(('Final Temp'!$I$17-'Final Temp'!$I$13)*(1-EXP(-N843/'Final Temp'!$I$9))),M843)</f>
        <v>139.44923445218404</v>
      </c>
      <c r="P843" s="66">
        <f>IF(N843=0,O843,'Final Temp'!$I$13)</f>
        <v>75</v>
      </c>
      <c r="Q843" s="66">
        <f t="shared" si="56"/>
        <v>139.44923445218404</v>
      </c>
      <c r="R843" s="66">
        <f>'Final Temp'!$D$13+(('Final Temp'!$I$17-'Final Temp'!$D$13)*(1-EXP(-L843/'Final Temp'!$I$9)))</f>
        <v>139.71120900010112</v>
      </c>
      <c r="S843" s="66">
        <f>IF('Final Temp'!$D$17&gt;='Final Temp'!$I$13,Calcs!R843,"")</f>
        <v>139.71120900010112</v>
      </c>
    </row>
    <row r="844" spans="2:19" x14ac:dyDescent="0.25">
      <c r="B844" s="65">
        <f t="shared" si="57"/>
        <v>1517.3999999999769</v>
      </c>
      <c r="C844" s="66">
        <f>'Final Temp'!$D$13+(('Final Temp'!$D$17-'Final Temp'!$D$13)*(1-EXP(-B844/'Final Temp'!$D$9)))</f>
        <v>138.52276782329116</v>
      </c>
      <c r="D844" s="65">
        <f>IF(C844&gt;'Final Temp'!$I$13,D843+A$2,0)</f>
        <v>1362.5999999999808</v>
      </c>
      <c r="E844" s="66">
        <f>IF(D844&gt;0,'Final Temp'!$I$13+(('Final Temp'!I$17-'Final Temp'!$I$13)*(1-EXP(-D844/'Final Temp'!I$9))),C844)</f>
        <v>139.99494871559347</v>
      </c>
      <c r="F844" s="66">
        <f>IF(D844=0,E844,'Final Temp'!$I$13)</f>
        <v>75</v>
      </c>
      <c r="G844" s="66">
        <f t="shared" si="58"/>
        <v>139.99494871559347</v>
      </c>
      <c r="H844" s="66">
        <f>'Final Temp'!D$13+(('Final Temp'!I$17-'Final Temp'!D$13)*(1-EXP(-B844/'Final Temp'!I$9)))</f>
        <v>139.99734770457025</v>
      </c>
      <c r="I844" s="66">
        <f>IF('Final Temp'!$D$17&gt;='Final Temp'!$I$13,Calcs!H844,"")</f>
        <v>139.99734770457025</v>
      </c>
      <c r="L844" s="65">
        <f t="shared" si="55"/>
        <v>843</v>
      </c>
      <c r="M844" s="66">
        <f>'Final Temp'!$D$13+(('Final Temp'!$D$17-'Final Temp'!$D$13)*(1-EXP(-L844/'Final Temp'!$D$9)))</f>
        <v>130.38327741191341</v>
      </c>
      <c r="N844" s="65">
        <f>IF(M844&gt;'Final Temp'!$I$13,N843+K$2,0)</f>
        <v>688</v>
      </c>
      <c r="O844" s="66">
        <f>IF(N844&gt;0,'Final Temp'!$I$13+(('Final Temp'!$I$17-'Final Temp'!$I$13)*(1-EXP(-N844/'Final Temp'!$I$9))),M844)</f>
        <v>139.45304596320193</v>
      </c>
      <c r="P844" s="66">
        <f>IF(N844=0,O844,'Final Temp'!$I$13)</f>
        <v>75</v>
      </c>
      <c r="Q844" s="66">
        <f t="shared" si="56"/>
        <v>139.45304596320193</v>
      </c>
      <c r="R844" s="66">
        <f>'Final Temp'!$D$13+(('Final Temp'!$I$17-'Final Temp'!$D$13)*(1-EXP(-L844/'Final Temp'!$I$9)))</f>
        <v>139.71320754572974</v>
      </c>
      <c r="S844" s="66">
        <f>IF('Final Temp'!$D$17&gt;='Final Temp'!$I$13,Calcs!R844,"")</f>
        <v>139.71320754572974</v>
      </c>
    </row>
    <row r="845" spans="2:19" x14ac:dyDescent="0.25">
      <c r="B845" s="65">
        <f t="shared" si="57"/>
        <v>1519.1999999999769</v>
      </c>
      <c r="C845" s="66">
        <f>'Final Temp'!$D$13+(('Final Temp'!$D$17-'Final Temp'!$D$13)*(1-EXP(-B845/'Final Temp'!$D$9)))</f>
        <v>138.53013554950974</v>
      </c>
      <c r="D845" s="65">
        <f>IF(C845&gt;'Final Temp'!$I$13,D844+A$2,0)</f>
        <v>1364.3999999999808</v>
      </c>
      <c r="E845" s="66">
        <f>IF(D845&gt;0,'Final Temp'!$I$13+(('Final Temp'!I$17-'Final Temp'!$I$13)*(1-EXP(-D845/'Final Temp'!I$9))),C845)</f>
        <v>139.99501146365611</v>
      </c>
      <c r="F845" s="66">
        <f>IF(D845=0,E845,'Final Temp'!$I$13)</f>
        <v>75</v>
      </c>
      <c r="G845" s="66">
        <f t="shared" si="58"/>
        <v>139.99501146365611</v>
      </c>
      <c r="H845" s="66">
        <f>'Final Temp'!D$13+(('Final Temp'!I$17-'Final Temp'!D$13)*(1-EXP(-B845/'Final Temp'!I$9)))</f>
        <v>139.99738065191323</v>
      </c>
      <c r="I845" s="66">
        <f>IF('Final Temp'!$D$17&gt;='Final Temp'!$I$13,Calcs!H845,"")</f>
        <v>139.99738065191323</v>
      </c>
      <c r="L845" s="65">
        <f t="shared" si="55"/>
        <v>844</v>
      </c>
      <c r="M845" s="66">
        <f>'Final Temp'!$D$13+(('Final Temp'!$D$17-'Final Temp'!$D$13)*(1-EXP(-L845/'Final Temp'!$D$9)))</f>
        <v>130.4099534629899</v>
      </c>
      <c r="N845" s="65">
        <f>IF(M845&gt;'Final Temp'!$I$13,N844+K$2,0)</f>
        <v>689</v>
      </c>
      <c r="O845" s="66">
        <f>IF(N845&gt;0,'Final Temp'!$I$13+(('Final Temp'!$I$17-'Final Temp'!$I$13)*(1-EXP(-N845/'Final Temp'!$I$9))),M845)</f>
        <v>139.45683109708654</v>
      </c>
      <c r="P845" s="66">
        <f>IF(N845=0,O845,'Final Temp'!$I$13)</f>
        <v>75</v>
      </c>
      <c r="Q845" s="66">
        <f t="shared" si="56"/>
        <v>139.45683109708654</v>
      </c>
      <c r="R845" s="66">
        <f>'Final Temp'!$D$13+(('Final Temp'!$I$17-'Final Temp'!$D$13)*(1-EXP(-L845/'Final Temp'!$I$9)))</f>
        <v>139.71519226064814</v>
      </c>
      <c r="S845" s="66">
        <f>IF('Final Temp'!$D$17&gt;='Final Temp'!$I$13,Calcs!R845,"")</f>
        <v>139.71519226064814</v>
      </c>
    </row>
    <row r="846" spans="2:19" x14ac:dyDescent="0.25">
      <c r="B846" s="65">
        <f t="shared" si="57"/>
        <v>1520.9999999999768</v>
      </c>
      <c r="C846" s="66">
        <f>'Final Temp'!$D$13+(('Final Temp'!$D$17-'Final Temp'!$D$13)*(1-EXP(-B846/'Final Temp'!$D$9)))</f>
        <v>138.5374665290405</v>
      </c>
      <c r="D846" s="65">
        <f>IF(C846&gt;'Final Temp'!$I$13,D845+A$2,0)</f>
        <v>1366.1999999999807</v>
      </c>
      <c r="E846" s="66">
        <f>IF(D846&gt;0,'Final Temp'!$I$13+(('Final Temp'!I$17-'Final Temp'!$I$13)*(1-EXP(-D846/'Final Temp'!I$9))),C846)</f>
        <v>139.99507343224982</v>
      </c>
      <c r="F846" s="66">
        <f>IF(D846=0,E846,'Final Temp'!$I$13)</f>
        <v>75</v>
      </c>
      <c r="G846" s="66">
        <f t="shared" si="58"/>
        <v>139.99507343224982</v>
      </c>
      <c r="H846" s="66">
        <f>'Final Temp'!D$13+(('Final Temp'!I$17-'Final Temp'!D$13)*(1-EXP(-B846/'Final Temp'!I$9)))</f>
        <v>139.99741318997775</v>
      </c>
      <c r="I846" s="66">
        <f>IF('Final Temp'!$D$17&gt;='Final Temp'!$I$13,Calcs!H846,"")</f>
        <v>139.99741318997775</v>
      </c>
      <c r="L846" s="65">
        <f t="shared" si="55"/>
        <v>845</v>
      </c>
      <c r="M846" s="66">
        <f>'Final Temp'!$D$13+(('Final Temp'!$D$17-'Final Temp'!$D$13)*(1-EXP(-L846/'Final Temp'!$D$9)))</f>
        <v>130.43655551674613</v>
      </c>
      <c r="N846" s="65">
        <f>IF(M846&gt;'Final Temp'!$I$13,N845+K$2,0)</f>
        <v>690</v>
      </c>
      <c r="O846" s="66">
        <f>IF(N846&gt;0,'Final Temp'!$I$13+(('Final Temp'!$I$17-'Final Temp'!$I$13)*(1-EXP(-N846/'Final Temp'!$I$9))),M846)</f>
        <v>139.46059003637794</v>
      </c>
      <c r="P846" s="66">
        <f>IF(N846=0,O846,'Final Temp'!$I$13)</f>
        <v>75</v>
      </c>
      <c r="Q846" s="66">
        <f t="shared" si="56"/>
        <v>139.46059003637794</v>
      </c>
      <c r="R846" s="66">
        <f>'Final Temp'!$D$13+(('Final Temp'!$I$17-'Final Temp'!$D$13)*(1-EXP(-L846/'Final Temp'!$I$9)))</f>
        <v>139.71716324057019</v>
      </c>
      <c r="S846" s="66">
        <f>IF('Final Temp'!$D$17&gt;='Final Temp'!$I$13,Calcs!R846,"")</f>
        <v>139.71716324057019</v>
      </c>
    </row>
    <row r="847" spans="2:19" x14ac:dyDescent="0.25">
      <c r="B847" s="65">
        <f t="shared" si="57"/>
        <v>1522.7999999999768</v>
      </c>
      <c r="C847" s="66">
        <f>'Final Temp'!$D$13+(('Final Temp'!$D$17-'Final Temp'!$D$13)*(1-EXP(-B847/'Final Temp'!$D$9)))</f>
        <v>138.54476094515829</v>
      </c>
      <c r="D847" s="65">
        <f>IF(C847&gt;'Final Temp'!$I$13,D846+A$2,0)</f>
        <v>1367.9999999999807</v>
      </c>
      <c r="E847" s="66">
        <f>IF(D847&gt;0,'Final Temp'!$I$13+(('Final Temp'!I$17-'Final Temp'!$I$13)*(1-EXP(-D847/'Final Temp'!I$9))),C847)</f>
        <v>139.99513463105728</v>
      </c>
      <c r="F847" s="66">
        <f>IF(D847=0,E847,'Final Temp'!$I$13)</f>
        <v>75</v>
      </c>
      <c r="G847" s="66">
        <f t="shared" si="58"/>
        <v>139.99513463105728</v>
      </c>
      <c r="H847" s="66">
        <f>'Final Temp'!D$13+(('Final Temp'!I$17-'Final Temp'!D$13)*(1-EXP(-B847/'Final Temp'!I$9)))</f>
        <v>139.9974453238479</v>
      </c>
      <c r="I847" s="66">
        <f>IF('Final Temp'!$D$17&gt;='Final Temp'!$I$13,Calcs!H847,"")</f>
        <v>139.9974453238479</v>
      </c>
      <c r="L847" s="65">
        <f t="shared" si="55"/>
        <v>846</v>
      </c>
      <c r="M847" s="66">
        <f>'Final Temp'!$D$13+(('Final Temp'!$D$17-'Final Temp'!$D$13)*(1-EXP(-L847/'Final Temp'!$D$9)))</f>
        <v>130.46308377844503</v>
      </c>
      <c r="N847" s="65">
        <f>IF(M847&gt;'Final Temp'!$I$13,N846+K$2,0)</f>
        <v>691</v>
      </c>
      <c r="O847" s="66">
        <f>IF(N847&gt;0,'Final Temp'!$I$13+(('Final Temp'!$I$17-'Final Temp'!$I$13)*(1-EXP(-N847/'Final Temp'!$I$9))),M847)</f>
        <v>139.46432296235275</v>
      </c>
      <c r="P847" s="66">
        <f>IF(N847=0,O847,'Final Temp'!$I$13)</f>
        <v>75</v>
      </c>
      <c r="Q847" s="66">
        <f t="shared" si="56"/>
        <v>139.46432296235275</v>
      </c>
      <c r="R847" s="66">
        <f>'Final Temp'!$D$13+(('Final Temp'!$I$17-'Final Temp'!$D$13)*(1-EXP(-L847/'Final Temp'!$I$9)))</f>
        <v>139.71912058054744</v>
      </c>
      <c r="S847" s="66">
        <f>IF('Final Temp'!$D$17&gt;='Final Temp'!$I$13,Calcs!R847,"")</f>
        <v>139.71912058054744</v>
      </c>
    </row>
    <row r="848" spans="2:19" x14ac:dyDescent="0.25">
      <c r="B848" s="65">
        <f t="shared" si="57"/>
        <v>1524.5999999999767</v>
      </c>
      <c r="C848" s="66">
        <f>'Final Temp'!$D$13+(('Final Temp'!$D$17-'Final Temp'!$D$13)*(1-EXP(-B848/'Final Temp'!$D$9)))</f>
        <v>138.55201898022392</v>
      </c>
      <c r="D848" s="65">
        <f>IF(C848&gt;'Final Temp'!$I$13,D847+A$2,0)</f>
        <v>1369.7999999999806</v>
      </c>
      <c r="E848" s="66">
        <f>IF(D848&gt;0,'Final Temp'!$I$13+(('Final Temp'!I$17-'Final Temp'!$I$13)*(1-EXP(-D848/'Final Temp'!I$9))),C848)</f>
        <v>139.99519506964097</v>
      </c>
      <c r="F848" s="66">
        <f>IF(D848=0,E848,'Final Temp'!$I$13)</f>
        <v>75</v>
      </c>
      <c r="G848" s="66">
        <f t="shared" si="58"/>
        <v>139.99519506964097</v>
      </c>
      <c r="H848" s="66">
        <f>'Final Temp'!D$13+(('Final Temp'!I$17-'Final Temp'!D$13)*(1-EXP(-B848/'Final Temp'!I$9)))</f>
        <v>139.99747705854475</v>
      </c>
      <c r="I848" s="66">
        <f>IF('Final Temp'!$D$17&gt;='Final Temp'!$I$13,Calcs!H848,"")</f>
        <v>139.99747705854475</v>
      </c>
      <c r="L848" s="65">
        <f t="shared" si="55"/>
        <v>847</v>
      </c>
      <c r="M848" s="66">
        <f>'Final Temp'!$D$13+(('Final Temp'!$D$17-'Final Temp'!$D$13)*(1-EXP(-L848/'Final Temp'!$D$9)))</f>
        <v>130.4895384527801</v>
      </c>
      <c r="N848" s="65">
        <f>IF(M848&gt;'Final Temp'!$I$13,N847+K$2,0)</f>
        <v>692</v>
      </c>
      <c r="O848" s="66">
        <f>IF(N848&gt;0,'Final Temp'!$I$13+(('Final Temp'!$I$17-'Final Temp'!$I$13)*(1-EXP(-N848/'Final Temp'!$I$9))),M848)</f>
        <v>139.46803005503335</v>
      </c>
      <c r="P848" s="66">
        <f>IF(N848=0,O848,'Final Temp'!$I$13)</f>
        <v>75</v>
      </c>
      <c r="Q848" s="66">
        <f t="shared" si="56"/>
        <v>139.46803005503335</v>
      </c>
      <c r="R848" s="66">
        <f>'Final Temp'!$D$13+(('Final Temp'!$I$17-'Final Temp'!$D$13)*(1-EXP(-L848/'Final Temp'!$I$9)))</f>
        <v>139.72106437497354</v>
      </c>
      <c r="S848" s="66">
        <f>IF('Final Temp'!$D$17&gt;='Final Temp'!$I$13,Calcs!R848,"")</f>
        <v>139.72106437497354</v>
      </c>
    </row>
    <row r="849" spans="2:19" x14ac:dyDescent="0.25">
      <c r="B849" s="65">
        <f t="shared" si="57"/>
        <v>1526.3999999999767</v>
      </c>
      <c r="C849" s="66">
        <f>'Final Temp'!$D$13+(('Final Temp'!$D$17-'Final Temp'!$D$13)*(1-EXP(-B849/'Final Temp'!$D$9)))</f>
        <v>138.55924081568867</v>
      </c>
      <c r="D849" s="65">
        <f>IF(C849&gt;'Final Temp'!$I$13,D848+A$2,0)</f>
        <v>1371.5999999999806</v>
      </c>
      <c r="E849" s="66">
        <f>IF(D849&gt;0,'Final Temp'!$I$13+(('Final Temp'!I$17-'Final Temp'!$I$13)*(1-EXP(-D849/'Final Temp'!I$9))),C849)</f>
        <v>139.99525475744451</v>
      </c>
      <c r="F849" s="66">
        <f>IF(D849=0,E849,'Final Temp'!$I$13)</f>
        <v>75</v>
      </c>
      <c r="G849" s="66">
        <f t="shared" si="58"/>
        <v>139.99525475744451</v>
      </c>
      <c r="H849" s="66">
        <f>'Final Temp'!D$13+(('Final Temp'!I$17-'Final Temp'!D$13)*(1-EXP(-B849/'Final Temp'!I$9)))</f>
        <v>139.99750839902686</v>
      </c>
      <c r="I849" s="66">
        <f>IF('Final Temp'!$D$17&gt;='Final Temp'!$I$13,Calcs!H849,"")</f>
        <v>139.99750839902686</v>
      </c>
      <c r="L849" s="65">
        <f t="shared" si="55"/>
        <v>848</v>
      </c>
      <c r="M849" s="66">
        <f>'Final Temp'!$D$13+(('Final Temp'!$D$17-'Final Temp'!$D$13)*(1-EXP(-L849/'Final Temp'!$D$9)))</f>
        <v>130.51591974387702</v>
      </c>
      <c r="N849" s="65">
        <f>IF(M849&gt;'Final Temp'!$I$13,N848+K$2,0)</f>
        <v>693</v>
      </c>
      <c r="O849" s="66">
        <f>IF(N849&gt;0,'Final Temp'!$I$13+(('Final Temp'!$I$17-'Final Temp'!$I$13)*(1-EXP(-N849/'Final Temp'!$I$9))),M849)</f>
        <v>139.47171149319598</v>
      </c>
      <c r="P849" s="66">
        <f>IF(N849=0,O849,'Final Temp'!$I$13)</f>
        <v>75</v>
      </c>
      <c r="Q849" s="66">
        <f t="shared" si="56"/>
        <v>139.47171149319598</v>
      </c>
      <c r="R849" s="66">
        <f>'Final Temp'!$D$13+(('Final Temp'!$I$17-'Final Temp'!$D$13)*(1-EXP(-L849/'Final Temp'!$I$9)))</f>
        <v>139.72299471758902</v>
      </c>
      <c r="S849" s="66">
        <f>IF('Final Temp'!$D$17&gt;='Final Temp'!$I$13,Calcs!R849,"")</f>
        <v>139.72299471758902</v>
      </c>
    </row>
    <row r="850" spans="2:19" x14ac:dyDescent="0.25">
      <c r="B850" s="65">
        <f t="shared" si="57"/>
        <v>1528.1999999999766</v>
      </c>
      <c r="C850" s="66">
        <f>'Final Temp'!$D$13+(('Final Temp'!$D$17-'Final Temp'!$D$13)*(1-EXP(-B850/'Final Temp'!$D$9)))</f>
        <v>138.56642663209874</v>
      </c>
      <c r="D850" s="65">
        <f>IF(C850&gt;'Final Temp'!$I$13,D849+A$2,0)</f>
        <v>1373.3999999999805</v>
      </c>
      <c r="E850" s="66">
        <f>IF(D850&gt;0,'Final Temp'!$I$13+(('Final Temp'!I$17-'Final Temp'!$I$13)*(1-EXP(-D850/'Final Temp'!I$9))),C850)</f>
        <v>139.99531370379424</v>
      </c>
      <c r="F850" s="66">
        <f>IF(D850=0,E850,'Final Temp'!$I$13)</f>
        <v>75</v>
      </c>
      <c r="G850" s="66">
        <f t="shared" si="58"/>
        <v>139.99531370379424</v>
      </c>
      <c r="H850" s="66">
        <f>'Final Temp'!D$13+(('Final Temp'!I$17-'Final Temp'!D$13)*(1-EXP(-B850/'Final Temp'!I$9)))</f>
        <v>139.99753935019123</v>
      </c>
      <c r="I850" s="66">
        <f>IF('Final Temp'!$D$17&gt;='Final Temp'!$I$13,Calcs!H850,"")</f>
        <v>139.99753935019123</v>
      </c>
      <c r="L850" s="65">
        <f t="shared" si="55"/>
        <v>849</v>
      </c>
      <c r="M850" s="66">
        <f>'Final Temp'!$D$13+(('Final Temp'!$D$17-'Final Temp'!$D$13)*(1-EXP(-L850/'Final Temp'!$D$9)))</f>
        <v>130.54222785529527</v>
      </c>
      <c r="N850" s="65">
        <f>IF(M850&gt;'Final Temp'!$I$13,N849+K$2,0)</f>
        <v>694</v>
      </c>
      <c r="O850" s="66">
        <f>IF(N850&gt;0,'Final Temp'!$I$13+(('Final Temp'!$I$17-'Final Temp'!$I$13)*(1-EXP(-N850/'Final Temp'!$I$9))),M850)</f>
        <v>139.47536745438001</v>
      </c>
      <c r="P850" s="66">
        <f>IF(N850=0,O850,'Final Temp'!$I$13)</f>
        <v>75</v>
      </c>
      <c r="Q850" s="66">
        <f t="shared" si="56"/>
        <v>139.47536745438001</v>
      </c>
      <c r="R850" s="66">
        <f>'Final Temp'!$D$13+(('Final Temp'!$I$17-'Final Temp'!$D$13)*(1-EXP(-L850/'Final Temp'!$I$9)))</f>
        <v>139.7249117014855</v>
      </c>
      <c r="S850" s="66">
        <f>IF('Final Temp'!$D$17&gt;='Final Temp'!$I$13,Calcs!R850,"")</f>
        <v>139.7249117014855</v>
      </c>
    </row>
    <row r="851" spans="2:19" x14ac:dyDescent="0.25">
      <c r="B851" s="65">
        <f t="shared" si="57"/>
        <v>1529.9999999999766</v>
      </c>
      <c r="C851" s="66">
        <f>'Final Temp'!$D$13+(('Final Temp'!$D$17-'Final Temp'!$D$13)*(1-EXP(-B851/'Final Temp'!$D$9)))</f>
        <v>138.57357660909997</v>
      </c>
      <c r="D851" s="65">
        <f>IF(C851&gt;'Final Temp'!$I$13,D850+A$2,0)</f>
        <v>1375.1999999999805</v>
      </c>
      <c r="E851" s="66">
        <f>IF(D851&gt;0,'Final Temp'!$I$13+(('Final Temp'!I$17-'Final Temp'!$I$13)*(1-EXP(-D851/'Final Temp'!I$9))),C851)</f>
        <v>139.99537191790066</v>
      </c>
      <c r="F851" s="66">
        <f>IF(D851=0,E851,'Final Temp'!$I$13)</f>
        <v>75</v>
      </c>
      <c r="G851" s="66">
        <f t="shared" si="58"/>
        <v>139.99537191790066</v>
      </c>
      <c r="H851" s="66">
        <f>'Final Temp'!D$13+(('Final Temp'!I$17-'Final Temp'!D$13)*(1-EXP(-B851/'Final Temp'!I$9)))</f>
        <v>139.99756991687406</v>
      </c>
      <c r="I851" s="66">
        <f>IF('Final Temp'!$D$17&gt;='Final Temp'!$I$13,Calcs!H851,"")</f>
        <v>139.99756991687406</v>
      </c>
      <c r="L851" s="65">
        <f t="shared" si="55"/>
        <v>850</v>
      </c>
      <c r="M851" s="66">
        <f>'Final Temp'!$D$13+(('Final Temp'!$D$17-'Final Temp'!$D$13)*(1-EXP(-L851/'Final Temp'!$D$9)))</f>
        <v>130.5684629900297</v>
      </c>
      <c r="N851" s="65">
        <f>IF(M851&gt;'Final Temp'!$I$13,N850+K$2,0)</f>
        <v>695</v>
      </c>
      <c r="O851" s="66">
        <f>IF(N851&gt;0,'Final Temp'!$I$13+(('Final Temp'!$I$17-'Final Temp'!$I$13)*(1-EXP(-N851/'Final Temp'!$I$9))),M851)</f>
        <v>139.47899811489589</v>
      </c>
      <c r="P851" s="66">
        <f>IF(N851=0,O851,'Final Temp'!$I$13)</f>
        <v>75</v>
      </c>
      <c r="Q851" s="66">
        <f t="shared" si="56"/>
        <v>139.47899811489589</v>
      </c>
      <c r="R851" s="66">
        <f>'Final Temp'!$D$13+(('Final Temp'!$I$17-'Final Temp'!$D$13)*(1-EXP(-L851/'Final Temp'!$I$9)))</f>
        <v>139.72681541911061</v>
      </c>
      <c r="S851" s="66">
        <f>IF('Final Temp'!$D$17&gt;='Final Temp'!$I$13,Calcs!R851,"")</f>
        <v>139.72681541911061</v>
      </c>
    </row>
    <row r="852" spans="2:19" x14ac:dyDescent="0.25">
      <c r="B852" s="65">
        <f t="shared" si="57"/>
        <v>1531.7999999999765</v>
      </c>
      <c r="C852" s="66">
        <f>'Final Temp'!$D$13+(('Final Temp'!$D$17-'Final Temp'!$D$13)*(1-EXP(-B852/'Final Temp'!$D$9)))</f>
        <v>138.58069092544213</v>
      </c>
      <c r="D852" s="65">
        <f>IF(C852&gt;'Final Temp'!$I$13,D851+A$2,0)</f>
        <v>1376.9999999999804</v>
      </c>
      <c r="E852" s="66">
        <f>IF(D852&gt;0,'Final Temp'!$I$13+(('Final Temp'!I$17-'Final Temp'!$I$13)*(1-EXP(-D852/'Final Temp'!I$9))),C852)</f>
        <v>139.99542940885982</v>
      </c>
      <c r="F852" s="66">
        <f>IF(D852=0,E852,'Final Temp'!$I$13)</f>
        <v>75</v>
      </c>
      <c r="G852" s="66">
        <f t="shared" si="58"/>
        <v>139.99542940885982</v>
      </c>
      <c r="H852" s="66">
        <f>'Final Temp'!D$13+(('Final Temp'!I$17-'Final Temp'!D$13)*(1-EXP(-B852/'Final Temp'!I$9)))</f>
        <v>139.99760010385148</v>
      </c>
      <c r="I852" s="66">
        <f>IF('Final Temp'!$D$17&gt;='Final Temp'!$I$13,Calcs!H852,"")</f>
        <v>139.99760010385148</v>
      </c>
      <c r="L852" s="65">
        <f t="shared" si="55"/>
        <v>851</v>
      </c>
      <c r="M852" s="66">
        <f>'Final Temp'!$D$13+(('Final Temp'!$D$17-'Final Temp'!$D$13)*(1-EXP(-L852/'Final Temp'!$D$9)))</f>
        <v>130.59462535051199</v>
      </c>
      <c r="N852" s="65">
        <f>IF(M852&gt;'Final Temp'!$I$13,N851+K$2,0)</f>
        <v>696</v>
      </c>
      <c r="O852" s="66">
        <f>IF(N852&gt;0,'Final Temp'!$I$13+(('Final Temp'!$I$17-'Final Temp'!$I$13)*(1-EXP(-N852/'Final Temp'!$I$9))),M852)</f>
        <v>139.48260364983406</v>
      </c>
      <c r="P852" s="66">
        <f>IF(N852=0,O852,'Final Temp'!$I$13)</f>
        <v>75</v>
      </c>
      <c r="Q852" s="66">
        <f t="shared" si="56"/>
        <v>139.48260364983406</v>
      </c>
      <c r="R852" s="66">
        <f>'Final Temp'!$D$13+(('Final Temp'!$I$17-'Final Temp'!$D$13)*(1-EXP(-L852/'Final Temp'!$I$9)))</f>
        <v>139.72870596227204</v>
      </c>
      <c r="S852" s="66">
        <f>IF('Final Temp'!$D$17&gt;='Final Temp'!$I$13,Calcs!R852,"")</f>
        <v>139.72870596227204</v>
      </c>
    </row>
    <row r="853" spans="2:19" x14ac:dyDescent="0.25">
      <c r="B853" s="65">
        <f t="shared" si="57"/>
        <v>1533.5999999999765</v>
      </c>
      <c r="C853" s="66">
        <f>'Final Temp'!$D$13+(('Final Temp'!$D$17-'Final Temp'!$D$13)*(1-EXP(-B853/'Final Temp'!$D$9)))</f>
        <v>138.58776975898351</v>
      </c>
      <c r="D853" s="65">
        <f>IF(C853&gt;'Final Temp'!$I$13,D852+A$2,0)</f>
        <v>1378.7999999999804</v>
      </c>
      <c r="E853" s="66">
        <f>IF(D853&gt;0,'Final Temp'!$I$13+(('Final Temp'!I$17-'Final Temp'!$I$13)*(1-EXP(-D853/'Final Temp'!I$9))),C853)</f>
        <v>139.99548618565484</v>
      </c>
      <c r="F853" s="66">
        <f>IF(D853=0,E853,'Final Temp'!$I$13)</f>
        <v>75</v>
      </c>
      <c r="G853" s="66">
        <f t="shared" si="58"/>
        <v>139.99548618565484</v>
      </c>
      <c r="H853" s="66">
        <f>'Final Temp'!D$13+(('Final Temp'!I$17-'Final Temp'!D$13)*(1-EXP(-B853/'Final Temp'!I$9)))</f>
        <v>139.99762991584021</v>
      </c>
      <c r="I853" s="66">
        <f>IF('Final Temp'!$D$17&gt;='Final Temp'!$I$13,Calcs!H853,"")</f>
        <v>139.99762991584021</v>
      </c>
      <c r="L853" s="65">
        <f t="shared" si="55"/>
        <v>852</v>
      </c>
      <c r="M853" s="66">
        <f>'Final Temp'!$D$13+(('Final Temp'!$D$17-'Final Temp'!$D$13)*(1-EXP(-L853/'Final Temp'!$D$9)))</f>
        <v>130.62071513861235</v>
      </c>
      <c r="N853" s="65">
        <f>IF(M853&gt;'Final Temp'!$I$13,N852+K$2,0)</f>
        <v>697</v>
      </c>
      <c r="O853" s="66">
        <f>IF(N853&gt;0,'Final Temp'!$I$13+(('Final Temp'!$I$17-'Final Temp'!$I$13)*(1-EXP(-N853/'Final Temp'!$I$9))),M853)</f>
        <v>139.48618423307332</v>
      </c>
      <c r="P853" s="66">
        <f>IF(N853=0,O853,'Final Temp'!$I$13)</f>
        <v>75</v>
      </c>
      <c r="Q853" s="66">
        <f t="shared" si="56"/>
        <v>139.48618423307332</v>
      </c>
      <c r="R853" s="66">
        <f>'Final Temp'!$D$13+(('Final Temp'!$I$17-'Final Temp'!$D$13)*(1-EXP(-L853/'Final Temp'!$I$9)))</f>
        <v>139.73058342214219</v>
      </c>
      <c r="S853" s="66">
        <f>IF('Final Temp'!$D$17&gt;='Final Temp'!$I$13,Calcs!R853,"")</f>
        <v>139.73058342214219</v>
      </c>
    </row>
    <row r="854" spans="2:19" x14ac:dyDescent="0.25">
      <c r="B854" s="65">
        <f t="shared" si="57"/>
        <v>1535.3999999999764</v>
      </c>
      <c r="C854" s="66">
        <f>'Final Temp'!$D$13+(('Final Temp'!$D$17-'Final Temp'!$D$13)*(1-EXP(-B854/'Final Temp'!$D$9)))</f>
        <v>138.59481328669528</v>
      </c>
      <c r="D854" s="65">
        <f>IF(C854&gt;'Final Temp'!$I$13,D853+A$2,0)</f>
        <v>1380.5999999999804</v>
      </c>
      <c r="E854" s="66">
        <f>IF(D854&gt;0,'Final Temp'!$I$13+(('Final Temp'!I$17-'Final Temp'!$I$13)*(1-EXP(-D854/'Final Temp'!I$9))),C854)</f>
        <v>139.99554225715715</v>
      </c>
      <c r="F854" s="66">
        <f>IF(D854=0,E854,'Final Temp'!$I$13)</f>
        <v>75</v>
      </c>
      <c r="G854" s="66">
        <f t="shared" si="58"/>
        <v>139.99554225715715</v>
      </c>
      <c r="H854" s="66">
        <f>'Final Temp'!D$13+(('Final Temp'!I$17-'Final Temp'!D$13)*(1-EXP(-B854/'Final Temp'!I$9)))</f>
        <v>139.99765935749849</v>
      </c>
      <c r="I854" s="66">
        <f>IF('Final Temp'!$D$17&gt;='Final Temp'!$I$13,Calcs!H854,"")</f>
        <v>139.99765935749849</v>
      </c>
      <c r="L854" s="65">
        <f t="shared" si="55"/>
        <v>853</v>
      </c>
      <c r="M854" s="66">
        <f>'Final Temp'!$D$13+(('Final Temp'!$D$17-'Final Temp'!$D$13)*(1-EXP(-L854/'Final Temp'!$D$9)))</f>
        <v>130.64673255564105</v>
      </c>
      <c r="N854" s="65">
        <f>IF(M854&gt;'Final Temp'!$I$13,N853+K$2,0)</f>
        <v>698</v>
      </c>
      <c r="O854" s="66">
        <f>IF(N854&gt;0,'Final Temp'!$I$13+(('Final Temp'!$I$17-'Final Temp'!$I$13)*(1-EXP(-N854/'Final Temp'!$I$9))),M854)</f>
        <v>139.48974003728904</v>
      </c>
      <c r="P854" s="66">
        <f>IF(N854=0,O854,'Final Temp'!$I$13)</f>
        <v>75</v>
      </c>
      <c r="Q854" s="66">
        <f t="shared" si="56"/>
        <v>139.48974003728904</v>
      </c>
      <c r="R854" s="66">
        <f>'Final Temp'!$D$13+(('Final Temp'!$I$17-'Final Temp'!$D$13)*(1-EXP(-L854/'Final Temp'!$I$9)))</f>
        <v>139.73244788926249</v>
      </c>
      <c r="S854" s="66">
        <f>IF('Final Temp'!$D$17&gt;='Final Temp'!$I$13,Calcs!R854,"")</f>
        <v>139.73244788926249</v>
      </c>
    </row>
    <row r="855" spans="2:19" x14ac:dyDescent="0.25">
      <c r="B855" s="65">
        <f t="shared" si="57"/>
        <v>1537.1999999999764</v>
      </c>
      <c r="C855" s="66">
        <f>'Final Temp'!$D$13+(('Final Temp'!$D$17-'Final Temp'!$D$13)*(1-EXP(-B855/'Final Temp'!$D$9)))</f>
        <v>138.60182168466608</v>
      </c>
      <c r="D855" s="65">
        <f>IF(C855&gt;'Final Temp'!$I$13,D854+A$2,0)</f>
        <v>1382.3999999999803</v>
      </c>
      <c r="E855" s="66">
        <f>IF(D855&gt;0,'Final Temp'!$I$13+(('Final Temp'!I$17-'Final Temp'!$I$13)*(1-EXP(-D855/'Final Temp'!I$9))),C855)</f>
        <v>139.9955976321281</v>
      </c>
      <c r="F855" s="66">
        <f>IF(D855=0,E855,'Final Temp'!$I$13)</f>
        <v>75</v>
      </c>
      <c r="G855" s="66">
        <f t="shared" si="58"/>
        <v>139.9955976321281</v>
      </c>
      <c r="H855" s="66">
        <f>'Final Temp'!D$13+(('Final Temp'!I$17-'Final Temp'!D$13)*(1-EXP(-B855/'Final Temp'!I$9)))</f>
        <v>139.99768843342662</v>
      </c>
      <c r="I855" s="66">
        <f>IF('Final Temp'!$D$17&gt;='Final Temp'!$I$13,Calcs!H855,"")</f>
        <v>139.99768843342662</v>
      </c>
      <c r="L855" s="65">
        <f t="shared" si="55"/>
        <v>854</v>
      </c>
      <c r="M855" s="66">
        <f>'Final Temp'!$D$13+(('Final Temp'!$D$17-'Final Temp'!$D$13)*(1-EXP(-L855/'Final Temp'!$D$9)))</f>
        <v>130.67267780234982</v>
      </c>
      <c r="N855" s="65">
        <f>IF(M855&gt;'Final Temp'!$I$13,N854+K$2,0)</f>
        <v>699</v>
      </c>
      <c r="O855" s="66">
        <f>IF(N855&gt;0,'Final Temp'!$I$13+(('Final Temp'!$I$17-'Final Temp'!$I$13)*(1-EXP(-N855/'Final Temp'!$I$9))),M855)</f>
        <v>139.49327123396168</v>
      </c>
      <c r="P855" s="66">
        <f>IF(N855=0,O855,'Final Temp'!$I$13)</f>
        <v>75</v>
      </c>
      <c r="Q855" s="66">
        <f t="shared" si="56"/>
        <v>139.49327123396168</v>
      </c>
      <c r="R855" s="66">
        <f>'Final Temp'!$D$13+(('Final Temp'!$I$17-'Final Temp'!$D$13)*(1-EXP(-L855/'Final Temp'!$I$9)))</f>
        <v>139.73429945354781</v>
      </c>
      <c r="S855" s="66">
        <f>IF('Final Temp'!$D$17&gt;='Final Temp'!$I$13,Calcs!R855,"")</f>
        <v>139.73429945354781</v>
      </c>
    </row>
    <row r="856" spans="2:19" x14ac:dyDescent="0.25">
      <c r="B856" s="65">
        <f t="shared" si="57"/>
        <v>1538.9999999999764</v>
      </c>
      <c r="C856" s="66">
        <f>'Final Temp'!$D$13+(('Final Temp'!$D$17-'Final Temp'!$D$13)*(1-EXP(-B856/'Final Temp'!$D$9)))</f>
        <v>138.60879512810612</v>
      </c>
      <c r="D856" s="65">
        <f>IF(C856&gt;'Final Temp'!$I$13,D855+A$2,0)</f>
        <v>1384.1999999999803</v>
      </c>
      <c r="E856" s="66">
        <f>IF(D856&gt;0,'Final Temp'!$I$13+(('Final Temp'!I$17-'Final Temp'!$I$13)*(1-EXP(-D856/'Final Temp'!I$9))),C856)</f>
        <v>139.99565231922008</v>
      </c>
      <c r="F856" s="66">
        <f>IF(D856=0,E856,'Final Temp'!$I$13)</f>
        <v>75</v>
      </c>
      <c r="G856" s="66">
        <f t="shared" si="58"/>
        <v>139.99565231922008</v>
      </c>
      <c r="H856" s="66">
        <f>'Final Temp'!D$13+(('Final Temp'!I$17-'Final Temp'!D$13)*(1-EXP(-B856/'Final Temp'!I$9)))</f>
        <v>139.99771714816779</v>
      </c>
      <c r="I856" s="66">
        <f>IF('Final Temp'!$D$17&gt;='Final Temp'!$I$13,Calcs!H856,"")</f>
        <v>139.99771714816779</v>
      </c>
      <c r="L856" s="65">
        <f t="shared" si="55"/>
        <v>855</v>
      </c>
      <c r="M856" s="66">
        <f>'Final Temp'!$D$13+(('Final Temp'!$D$17-'Final Temp'!$D$13)*(1-EXP(-L856/'Final Temp'!$D$9)))</f>
        <v>130.69855107893363</v>
      </c>
      <c r="N856" s="65">
        <f>IF(M856&gt;'Final Temp'!$I$13,N855+K$2,0)</f>
        <v>700</v>
      </c>
      <c r="O856" s="66">
        <f>IF(N856&gt;0,'Final Temp'!$I$13+(('Final Temp'!$I$17-'Final Temp'!$I$13)*(1-EXP(-N856/'Final Temp'!$I$9))),M856)</f>
        <v>139.49677799338497</v>
      </c>
      <c r="P856" s="66">
        <f>IF(N856=0,O856,'Final Temp'!$I$13)</f>
        <v>75</v>
      </c>
      <c r="Q856" s="66">
        <f t="shared" si="56"/>
        <v>139.49677799338497</v>
      </c>
      <c r="R856" s="66">
        <f>'Final Temp'!$D$13+(('Final Temp'!$I$17-'Final Temp'!$D$13)*(1-EXP(-L856/'Final Temp'!$I$9)))</f>
        <v>139.7361382042908</v>
      </c>
      <c r="S856" s="66">
        <f>IF('Final Temp'!$D$17&gt;='Final Temp'!$I$13,Calcs!R856,"")</f>
        <v>139.7361382042908</v>
      </c>
    </row>
    <row r="857" spans="2:19" x14ac:dyDescent="0.25">
      <c r="B857" s="65">
        <f t="shared" si="57"/>
        <v>1540.7999999999763</v>
      </c>
      <c r="C857" s="66">
        <f>'Final Temp'!$D$13+(('Final Temp'!$D$17-'Final Temp'!$D$13)*(1-EXP(-B857/'Final Temp'!$D$9)))</f>
        <v>138.61573379135194</v>
      </c>
      <c r="D857" s="65">
        <f>IF(C857&gt;'Final Temp'!$I$13,D856+A$2,0)</f>
        <v>1385.9999999999802</v>
      </c>
      <c r="E857" s="66">
        <f>IF(D857&gt;0,'Final Temp'!$I$13+(('Final Temp'!I$17-'Final Temp'!$I$13)*(1-EXP(-D857/'Final Temp'!I$9))),C857)</f>
        <v>139.99570632697814</v>
      </c>
      <c r="F857" s="66">
        <f>IF(D857=0,E857,'Final Temp'!$I$13)</f>
        <v>75</v>
      </c>
      <c r="G857" s="66">
        <f t="shared" si="58"/>
        <v>139.99570632697814</v>
      </c>
      <c r="H857" s="66">
        <f>'Final Temp'!D$13+(('Final Temp'!I$17-'Final Temp'!D$13)*(1-EXP(-B857/'Final Temp'!I$9)))</f>
        <v>139.99774550620867</v>
      </c>
      <c r="I857" s="66">
        <f>IF('Final Temp'!$D$17&gt;='Final Temp'!$I$13,Calcs!H857,"")</f>
        <v>139.99774550620867</v>
      </c>
      <c r="L857" s="65">
        <f t="shared" si="55"/>
        <v>856</v>
      </c>
      <c r="M857" s="66">
        <f>'Final Temp'!$D$13+(('Final Temp'!$D$17-'Final Temp'!$D$13)*(1-EXP(-L857/'Final Temp'!$D$9)))</f>
        <v>130.72435258503214</v>
      </c>
      <c r="N857" s="65">
        <f>IF(M857&gt;'Final Temp'!$I$13,N856+K$2,0)</f>
        <v>701</v>
      </c>
      <c r="O857" s="66">
        <f>IF(N857&gt;0,'Final Temp'!$I$13+(('Final Temp'!$I$17-'Final Temp'!$I$13)*(1-EXP(-N857/'Final Temp'!$I$9))),M857)</f>
        <v>139.50026048467413</v>
      </c>
      <c r="P857" s="66">
        <f>IF(N857=0,O857,'Final Temp'!$I$13)</f>
        <v>75</v>
      </c>
      <c r="Q857" s="66">
        <f t="shared" si="56"/>
        <v>139.50026048467413</v>
      </c>
      <c r="R857" s="66">
        <f>'Final Temp'!$D$13+(('Final Temp'!$I$17-'Final Temp'!$D$13)*(1-EXP(-L857/'Final Temp'!$I$9)))</f>
        <v>139.73796423016611</v>
      </c>
      <c r="S857" s="66">
        <f>IF('Final Temp'!$D$17&gt;='Final Temp'!$I$13,Calcs!R857,"")</f>
        <v>139.73796423016611</v>
      </c>
    </row>
    <row r="858" spans="2:19" x14ac:dyDescent="0.25">
      <c r="B858" s="65">
        <f t="shared" si="57"/>
        <v>1542.5999999999763</v>
      </c>
      <c r="C858" s="66">
        <f>'Final Temp'!$D$13+(('Final Temp'!$D$17-'Final Temp'!$D$13)*(1-EXP(-B858/'Final Temp'!$D$9)))</f>
        <v>138.62263784787046</v>
      </c>
      <c r="D858" s="65">
        <f>IF(C858&gt;'Final Temp'!$I$13,D857+A$2,0)</f>
        <v>1387.7999999999802</v>
      </c>
      <c r="E858" s="66">
        <f>IF(D858&gt;0,'Final Temp'!$I$13+(('Final Temp'!I$17-'Final Temp'!$I$13)*(1-EXP(-D858/'Final Temp'!I$9))),C858)</f>
        <v>139.99575966384103</v>
      </c>
      <c r="F858" s="66">
        <f>IF(D858=0,E858,'Final Temp'!$I$13)</f>
        <v>75</v>
      </c>
      <c r="G858" s="66">
        <f t="shared" si="58"/>
        <v>139.99575966384103</v>
      </c>
      <c r="H858" s="66">
        <f>'Final Temp'!D$13+(('Final Temp'!I$17-'Final Temp'!D$13)*(1-EXP(-B858/'Final Temp'!I$9)))</f>
        <v>139.99777351198034</v>
      </c>
      <c r="I858" s="66">
        <f>IF('Final Temp'!$D$17&gt;='Final Temp'!$I$13,Calcs!H858,"")</f>
        <v>139.99777351198034</v>
      </c>
      <c r="L858" s="65">
        <f t="shared" si="55"/>
        <v>857</v>
      </c>
      <c r="M858" s="66">
        <f>'Final Temp'!$D$13+(('Final Temp'!$D$17-'Final Temp'!$D$13)*(1-EXP(-L858/'Final Temp'!$D$9)))</f>
        <v>130.75008251973105</v>
      </c>
      <c r="N858" s="65">
        <f>IF(M858&gt;'Final Temp'!$I$13,N857+K$2,0)</f>
        <v>702</v>
      </c>
      <c r="O858" s="66">
        <f>IF(N858&gt;0,'Final Temp'!$I$13+(('Final Temp'!$I$17-'Final Temp'!$I$13)*(1-EXP(-N858/'Final Temp'!$I$9))),M858)</f>
        <v>139.5037188757741</v>
      </c>
      <c r="P858" s="66">
        <f>IF(N858=0,O858,'Final Temp'!$I$13)</f>
        <v>75</v>
      </c>
      <c r="Q858" s="66">
        <f t="shared" si="56"/>
        <v>139.5037188757741</v>
      </c>
      <c r="R858" s="66">
        <f>'Final Temp'!$D$13+(('Final Temp'!$I$17-'Final Temp'!$D$13)*(1-EXP(-L858/'Final Temp'!$I$9)))</f>
        <v>139.73977761923476</v>
      </c>
      <c r="S858" s="66">
        <f>IF('Final Temp'!$D$17&gt;='Final Temp'!$I$13,Calcs!R858,"")</f>
        <v>139.73977761923476</v>
      </c>
    </row>
    <row r="859" spans="2:19" x14ac:dyDescent="0.25">
      <c r="B859" s="65">
        <f t="shared" si="57"/>
        <v>1544.3999999999762</v>
      </c>
      <c r="C859" s="66">
        <f>'Final Temp'!$D$13+(('Final Temp'!$D$17-'Final Temp'!$D$13)*(1-EXP(-B859/'Final Temp'!$D$9)))</f>
        <v>138.62950747026341</v>
      </c>
      <c r="D859" s="65">
        <f>IF(C859&gt;'Final Temp'!$I$13,D858+A$2,0)</f>
        <v>1389.5999999999801</v>
      </c>
      <c r="E859" s="66">
        <f>IF(D859&gt;0,'Final Temp'!$I$13+(('Final Temp'!I$17-'Final Temp'!$I$13)*(1-EXP(-D859/'Final Temp'!I$9))),C859)</f>
        <v>139.99581233814277</v>
      </c>
      <c r="F859" s="66">
        <f>IF(D859=0,E859,'Final Temp'!$I$13)</f>
        <v>75</v>
      </c>
      <c r="G859" s="66">
        <f t="shared" si="58"/>
        <v>139.99581233814277</v>
      </c>
      <c r="H859" s="66">
        <f>'Final Temp'!D$13+(('Final Temp'!I$17-'Final Temp'!D$13)*(1-EXP(-B859/'Final Temp'!I$9)))</f>
        <v>139.99780116985872</v>
      </c>
      <c r="I859" s="66">
        <f>IF('Final Temp'!$D$17&gt;='Final Temp'!$I$13,Calcs!H859,"")</f>
        <v>139.99780116985872</v>
      </c>
      <c r="L859" s="65">
        <f t="shared" si="55"/>
        <v>858</v>
      </c>
      <c r="M859" s="66">
        <f>'Final Temp'!$D$13+(('Final Temp'!$D$17-'Final Temp'!$D$13)*(1-EXP(-L859/'Final Temp'!$D$9)))</f>
        <v>130.77574108156404</v>
      </c>
      <c r="N859" s="65">
        <f>IF(M859&gt;'Final Temp'!$I$13,N858+K$2,0)</f>
        <v>703</v>
      </c>
      <c r="O859" s="66">
        <f>IF(N859&gt;0,'Final Temp'!$I$13+(('Final Temp'!$I$17-'Final Temp'!$I$13)*(1-EXP(-N859/'Final Temp'!$I$9))),M859)</f>
        <v>139.5071533334675</v>
      </c>
      <c r="P859" s="66">
        <f>IF(N859=0,O859,'Final Temp'!$I$13)</f>
        <v>75</v>
      </c>
      <c r="Q859" s="66">
        <f t="shared" si="56"/>
        <v>139.5071533334675</v>
      </c>
      <c r="R859" s="66">
        <f>'Final Temp'!$D$13+(('Final Temp'!$I$17-'Final Temp'!$D$13)*(1-EXP(-L859/'Final Temp'!$I$9)))</f>
        <v>139.74157845894837</v>
      </c>
      <c r="S859" s="66">
        <f>IF('Final Temp'!$D$17&gt;='Final Temp'!$I$13,Calcs!R859,"")</f>
        <v>139.74157845894837</v>
      </c>
    </row>
    <row r="860" spans="2:19" x14ac:dyDescent="0.25">
      <c r="B860" s="65">
        <f t="shared" si="57"/>
        <v>1546.1999999999762</v>
      </c>
      <c r="C860" s="66">
        <f>'Final Temp'!$D$13+(('Final Temp'!$D$17-'Final Temp'!$D$13)*(1-EXP(-B860/'Final Temp'!$D$9)))</f>
        <v>138.63634283027176</v>
      </c>
      <c r="D860" s="65">
        <f>IF(C860&gt;'Final Temp'!$I$13,D859+A$2,0)</f>
        <v>1391.3999999999801</v>
      </c>
      <c r="E860" s="66">
        <f>IF(D860&gt;0,'Final Temp'!$I$13+(('Final Temp'!I$17-'Final Temp'!$I$13)*(1-EXP(-D860/'Final Temp'!I$9))),C860)</f>
        <v>139.99586435811381</v>
      </c>
      <c r="F860" s="66">
        <f>IF(D860=0,E860,'Final Temp'!$I$13)</f>
        <v>75</v>
      </c>
      <c r="G860" s="66">
        <f t="shared" si="58"/>
        <v>139.99586435811381</v>
      </c>
      <c r="H860" s="66">
        <f>'Final Temp'!D$13+(('Final Temp'!I$17-'Final Temp'!D$13)*(1-EXP(-B860/'Final Temp'!I$9)))</f>
        <v>139.99782848416541</v>
      </c>
      <c r="I860" s="66">
        <f>IF('Final Temp'!$D$17&gt;='Final Temp'!$I$13,Calcs!H860,"")</f>
        <v>139.99782848416541</v>
      </c>
      <c r="L860" s="65">
        <f t="shared" si="55"/>
        <v>859</v>
      </c>
      <c r="M860" s="66">
        <f>'Final Temp'!$D$13+(('Final Temp'!$D$17-'Final Temp'!$D$13)*(1-EXP(-L860/'Final Temp'!$D$9)))</f>
        <v>130.8013284685139</v>
      </c>
      <c r="N860" s="65">
        <f>IF(M860&gt;'Final Temp'!$I$13,N859+K$2,0)</f>
        <v>704</v>
      </c>
      <c r="O860" s="66">
        <f>IF(N860&gt;0,'Final Temp'!$I$13+(('Final Temp'!$I$17-'Final Temp'!$I$13)*(1-EXP(-N860/'Final Temp'!$I$9))),M860)</f>
        <v>139.51056402338276</v>
      </c>
      <c r="P860" s="66">
        <f>IF(N860=0,O860,'Final Temp'!$I$13)</f>
        <v>75</v>
      </c>
      <c r="Q860" s="66">
        <f t="shared" si="56"/>
        <v>139.51056402338276</v>
      </c>
      <c r="R860" s="66">
        <f>'Final Temp'!$D$13+(('Final Temp'!$I$17-'Final Temp'!$D$13)*(1-EXP(-L860/'Final Temp'!$I$9)))</f>
        <v>139.74336683615329</v>
      </c>
      <c r="S860" s="66">
        <f>IF('Final Temp'!$D$17&gt;='Final Temp'!$I$13,Calcs!R860,"")</f>
        <v>139.74336683615329</v>
      </c>
    </row>
    <row r="861" spans="2:19" x14ac:dyDescent="0.25">
      <c r="B861" s="65">
        <f t="shared" si="57"/>
        <v>1547.9999999999761</v>
      </c>
      <c r="C861" s="66">
        <f>'Final Temp'!$D$13+(('Final Temp'!$D$17-'Final Temp'!$D$13)*(1-EXP(-B861/'Final Temp'!$D$9)))</f>
        <v>138.64314409877983</v>
      </c>
      <c r="D861" s="65">
        <f>IF(C861&gt;'Final Temp'!$I$13,D860+A$2,0)</f>
        <v>1393.19999999998</v>
      </c>
      <c r="E861" s="66">
        <f>IF(D861&gt;0,'Final Temp'!$I$13+(('Final Temp'!I$17-'Final Temp'!$I$13)*(1-EXP(-D861/'Final Temp'!I$9))),C861)</f>
        <v>139.99591573188241</v>
      </c>
      <c r="F861" s="66">
        <f>IF(D861=0,E861,'Final Temp'!$I$13)</f>
        <v>75</v>
      </c>
      <c r="G861" s="66">
        <f t="shared" si="58"/>
        <v>139.99591573188241</v>
      </c>
      <c r="H861" s="66">
        <f>'Final Temp'!D$13+(('Final Temp'!I$17-'Final Temp'!D$13)*(1-EXP(-B861/'Final Temp'!I$9)))</f>
        <v>139.99785545916833</v>
      </c>
      <c r="I861" s="66">
        <f>IF('Final Temp'!$D$17&gt;='Final Temp'!$I$13,Calcs!H861,"")</f>
        <v>139.99785545916833</v>
      </c>
      <c r="L861" s="65">
        <f t="shared" si="55"/>
        <v>860</v>
      </c>
      <c r="M861" s="66">
        <f>'Final Temp'!$D$13+(('Final Temp'!$D$17-'Final Temp'!$D$13)*(1-EXP(-L861/'Final Temp'!$D$9)))</f>
        <v>130.82684487801436</v>
      </c>
      <c r="N861" s="65">
        <f>IF(M861&gt;'Final Temp'!$I$13,N860+K$2,0)</f>
        <v>705</v>
      </c>
      <c r="O861" s="66">
        <f>IF(N861&gt;0,'Final Temp'!$I$13+(('Final Temp'!$I$17-'Final Temp'!$I$13)*(1-EXP(-N861/'Final Temp'!$I$9))),M861)</f>
        <v>139.51395111000213</v>
      </c>
      <c r="P861" s="66">
        <f>IF(N861=0,O861,'Final Temp'!$I$13)</f>
        <v>75</v>
      </c>
      <c r="Q861" s="66">
        <f t="shared" si="56"/>
        <v>139.51395111000213</v>
      </c>
      <c r="R861" s="66">
        <f>'Final Temp'!$D$13+(('Final Temp'!$I$17-'Final Temp'!$D$13)*(1-EXP(-L861/'Final Temp'!$I$9)))</f>
        <v>139.74514283709493</v>
      </c>
      <c r="S861" s="66">
        <f>IF('Final Temp'!$D$17&gt;='Final Temp'!$I$13,Calcs!R861,"")</f>
        <v>139.74514283709493</v>
      </c>
    </row>
    <row r="862" spans="2:19" x14ac:dyDescent="0.25">
      <c r="B862" s="65">
        <f t="shared" si="57"/>
        <v>1549.7999999999761</v>
      </c>
      <c r="C862" s="66">
        <f>'Final Temp'!$D$13+(('Final Temp'!$D$17-'Final Temp'!$D$13)*(1-EXP(-B862/'Final Temp'!$D$9)))</f>
        <v>138.64991144581967</v>
      </c>
      <c r="D862" s="65">
        <f>IF(C862&gt;'Final Temp'!$I$13,D861+A$2,0)</f>
        <v>1394.99999999998</v>
      </c>
      <c r="E862" s="66">
        <f>IF(D862&gt;0,'Final Temp'!$I$13+(('Final Temp'!I$17-'Final Temp'!$I$13)*(1-EXP(-D862/'Final Temp'!I$9))),C862)</f>
        <v>139.9959664674758</v>
      </c>
      <c r="F862" s="66">
        <f>IF(D862=0,E862,'Final Temp'!$I$13)</f>
        <v>75</v>
      </c>
      <c r="G862" s="66">
        <f t="shared" si="58"/>
        <v>139.9959664674758</v>
      </c>
      <c r="H862" s="66">
        <f>'Final Temp'!D$13+(('Final Temp'!I$17-'Final Temp'!D$13)*(1-EXP(-B862/'Final Temp'!I$9)))</f>
        <v>139.9978820990824</v>
      </c>
      <c r="I862" s="66">
        <f>IF('Final Temp'!$D$17&gt;='Final Temp'!$I$13,Calcs!H862,"")</f>
        <v>139.9978820990824</v>
      </c>
      <c r="L862" s="65">
        <f t="shared" si="55"/>
        <v>861</v>
      </c>
      <c r="M862" s="66">
        <f>'Final Temp'!$D$13+(('Final Temp'!$D$17-'Final Temp'!$D$13)*(1-EXP(-L862/'Final Temp'!$D$9)))</f>
        <v>130.85229050695136</v>
      </c>
      <c r="N862" s="65">
        <f>IF(M862&gt;'Final Temp'!$I$13,N861+K$2,0)</f>
        <v>706</v>
      </c>
      <c r="O862" s="66">
        <f>IF(N862&gt;0,'Final Temp'!$I$13+(('Final Temp'!$I$17-'Final Temp'!$I$13)*(1-EXP(-N862/'Final Temp'!$I$9))),M862)</f>
        <v>139.51731475666955</v>
      </c>
      <c r="P862" s="66">
        <f>IF(N862=0,O862,'Final Temp'!$I$13)</f>
        <v>75</v>
      </c>
      <c r="Q862" s="66">
        <f t="shared" si="56"/>
        <v>139.51731475666955</v>
      </c>
      <c r="R862" s="66">
        <f>'Final Temp'!$D$13+(('Final Temp'!$I$17-'Final Temp'!$D$13)*(1-EXP(-L862/'Final Temp'!$I$9)))</f>
        <v>139.74690654742187</v>
      </c>
      <c r="S862" s="66">
        <f>IF('Final Temp'!$D$17&gt;='Final Temp'!$I$13,Calcs!R862,"")</f>
        <v>139.74690654742187</v>
      </c>
    </row>
    <row r="863" spans="2:19" x14ac:dyDescent="0.25">
      <c r="B863" s="65">
        <f t="shared" si="57"/>
        <v>1551.599999999976</v>
      </c>
      <c r="C863" s="66">
        <f>'Final Temp'!$D$13+(('Final Temp'!$D$17-'Final Temp'!$D$13)*(1-EXP(-B863/'Final Temp'!$D$9)))</f>
        <v>138.65664504057537</v>
      </c>
      <c r="D863" s="65">
        <f>IF(C863&gt;'Final Temp'!$I$13,D862+A$2,0)</f>
        <v>1396.7999999999799</v>
      </c>
      <c r="E863" s="66">
        <f>IF(D863&gt;0,'Final Temp'!$I$13+(('Final Temp'!I$17-'Final Temp'!$I$13)*(1-EXP(-D863/'Final Temp'!I$9))),C863)</f>
        <v>139.99601657282153</v>
      </c>
      <c r="F863" s="66">
        <f>IF(D863=0,E863,'Final Temp'!$I$13)</f>
        <v>75</v>
      </c>
      <c r="G863" s="66">
        <f t="shared" si="58"/>
        <v>139.99601657282153</v>
      </c>
      <c r="H863" s="66">
        <f>'Final Temp'!D$13+(('Final Temp'!I$17-'Final Temp'!D$13)*(1-EXP(-B863/'Final Temp'!I$9)))</f>
        <v>139.99790840807015</v>
      </c>
      <c r="I863" s="66">
        <f>IF('Final Temp'!$D$17&gt;='Final Temp'!$I$13,Calcs!H863,"")</f>
        <v>139.99790840807015</v>
      </c>
      <c r="L863" s="65">
        <f t="shared" si="55"/>
        <v>862</v>
      </c>
      <c r="M863" s="66">
        <f>'Final Temp'!$D$13+(('Final Temp'!$D$17-'Final Temp'!$D$13)*(1-EXP(-L863/'Final Temp'!$D$9)))</f>
        <v>130.87766555166479</v>
      </c>
      <c r="N863" s="65">
        <f>IF(M863&gt;'Final Temp'!$I$13,N862+K$2,0)</f>
        <v>707</v>
      </c>
      <c r="O863" s="66">
        <f>IF(N863&gt;0,'Final Temp'!$I$13+(('Final Temp'!$I$17-'Final Temp'!$I$13)*(1-EXP(-N863/'Final Temp'!$I$9))),M863)</f>
        <v>139.52065512559861</v>
      </c>
      <c r="P863" s="66">
        <f>IF(N863=0,O863,'Final Temp'!$I$13)</f>
        <v>75</v>
      </c>
      <c r="Q863" s="66">
        <f t="shared" si="56"/>
        <v>139.52065512559861</v>
      </c>
      <c r="R863" s="66">
        <f>'Final Temp'!$D$13+(('Final Temp'!$I$17-'Final Temp'!$D$13)*(1-EXP(-L863/'Final Temp'!$I$9)))</f>
        <v>139.74865805218985</v>
      </c>
      <c r="S863" s="66">
        <f>IF('Final Temp'!$D$17&gt;='Final Temp'!$I$13,Calcs!R863,"")</f>
        <v>139.74865805218985</v>
      </c>
    </row>
    <row r="864" spans="2:19" x14ac:dyDescent="0.25">
      <c r="B864" s="65">
        <f t="shared" si="57"/>
        <v>1553.399999999976</v>
      </c>
      <c r="C864" s="66">
        <f>'Final Temp'!$D$13+(('Final Temp'!$D$17-'Final Temp'!$D$13)*(1-EXP(-B864/'Final Temp'!$D$9)))</f>
        <v>138.66334505138713</v>
      </c>
      <c r="D864" s="65">
        <f>IF(C864&gt;'Final Temp'!$I$13,D863+A$2,0)</f>
        <v>1398.5999999999799</v>
      </c>
      <c r="E864" s="66">
        <f>IF(D864&gt;0,'Final Temp'!$I$13+(('Final Temp'!I$17-'Final Temp'!$I$13)*(1-EXP(-D864/'Final Temp'!I$9))),C864)</f>
        <v>139.99606605574866</v>
      </c>
      <c r="F864" s="66">
        <f>IF(D864=0,E864,'Final Temp'!$I$13)</f>
        <v>75</v>
      </c>
      <c r="G864" s="66">
        <f t="shared" si="58"/>
        <v>139.99606605574866</v>
      </c>
      <c r="H864" s="66">
        <f>'Final Temp'!D$13+(('Final Temp'!I$17-'Final Temp'!D$13)*(1-EXP(-B864/'Final Temp'!I$9)))</f>
        <v>139.99793439024239</v>
      </c>
      <c r="I864" s="66">
        <f>IF('Final Temp'!$D$17&gt;='Final Temp'!$I$13,Calcs!H864,"")</f>
        <v>139.99793439024239</v>
      </c>
      <c r="L864" s="65">
        <f t="shared" si="55"/>
        <v>863</v>
      </c>
      <c r="M864" s="66">
        <f>'Final Temp'!$D$13+(('Final Temp'!$D$17-'Final Temp'!$D$13)*(1-EXP(-L864/'Final Temp'!$D$9)))</f>
        <v>130.90297020794989</v>
      </c>
      <c r="N864" s="65">
        <f>IF(M864&gt;'Final Temp'!$I$13,N863+K$2,0)</f>
        <v>708</v>
      </c>
      <c r="O864" s="66">
        <f>IF(N864&gt;0,'Final Temp'!$I$13+(('Final Temp'!$I$17-'Final Temp'!$I$13)*(1-EXP(-N864/'Final Temp'!$I$9))),M864)</f>
        <v>139.52397237788026</v>
      </c>
      <c r="P864" s="66">
        <f>IF(N864=0,O864,'Final Temp'!$I$13)</f>
        <v>75</v>
      </c>
      <c r="Q864" s="66">
        <f t="shared" si="56"/>
        <v>139.52397237788026</v>
      </c>
      <c r="R864" s="66">
        <f>'Final Temp'!$D$13+(('Final Temp'!$I$17-'Final Temp'!$D$13)*(1-EXP(-L864/'Final Temp'!$I$9)))</f>
        <v>139.75039743586615</v>
      </c>
      <c r="S864" s="66">
        <f>IF('Final Temp'!$D$17&gt;='Final Temp'!$I$13,Calcs!R864,"")</f>
        <v>139.75039743586615</v>
      </c>
    </row>
    <row r="865" spans="2:19" x14ac:dyDescent="0.25">
      <c r="B865" s="65">
        <f t="shared" si="57"/>
        <v>1555.1999999999759</v>
      </c>
      <c r="C865" s="66">
        <f>'Final Temp'!$D$13+(('Final Temp'!$D$17-'Final Temp'!$D$13)*(1-EXP(-B865/'Final Temp'!$D$9)))</f>
        <v>138.67001164575552</v>
      </c>
      <c r="D865" s="65">
        <f>IF(C865&gt;'Final Temp'!$I$13,D864+A$2,0)</f>
        <v>1400.3999999999799</v>
      </c>
      <c r="E865" s="66">
        <f>IF(D865&gt;0,'Final Temp'!$I$13+(('Final Temp'!I$17-'Final Temp'!$I$13)*(1-EXP(-D865/'Final Temp'!I$9))),C865)</f>
        <v>139.99611492398901</v>
      </c>
      <c r="F865" s="66">
        <f>IF(D865=0,E865,'Final Temp'!$I$13)</f>
        <v>75</v>
      </c>
      <c r="G865" s="66">
        <f t="shared" si="58"/>
        <v>139.99611492398901</v>
      </c>
      <c r="H865" s="66">
        <f>'Final Temp'!D$13+(('Final Temp'!I$17-'Final Temp'!D$13)*(1-EXP(-B865/'Final Temp'!I$9)))</f>
        <v>139.9979600496589</v>
      </c>
      <c r="I865" s="66">
        <f>IF('Final Temp'!$D$17&gt;='Final Temp'!$I$13,Calcs!H865,"")</f>
        <v>139.9979600496589</v>
      </c>
      <c r="L865" s="65">
        <f t="shared" si="55"/>
        <v>864</v>
      </c>
      <c r="M865" s="66">
        <f>'Final Temp'!$D$13+(('Final Temp'!$D$17-'Final Temp'!$D$13)*(1-EXP(-L865/'Final Temp'!$D$9)))</f>
        <v>130.92820467105875</v>
      </c>
      <c r="N865" s="65">
        <f>IF(M865&gt;'Final Temp'!$I$13,N864+K$2,0)</f>
        <v>709</v>
      </c>
      <c r="O865" s="66">
        <f>IF(N865&gt;0,'Final Temp'!$I$13+(('Final Temp'!$I$17-'Final Temp'!$I$13)*(1-EXP(-N865/'Final Temp'!$I$9))),M865)</f>
        <v>139.52726667349063</v>
      </c>
      <c r="P865" s="66">
        <f>IF(N865=0,O865,'Final Temp'!$I$13)</f>
        <v>75</v>
      </c>
      <c r="Q865" s="66">
        <f t="shared" si="56"/>
        <v>139.52726667349063</v>
      </c>
      <c r="R865" s="66">
        <f>'Final Temp'!$D$13+(('Final Temp'!$I$17-'Final Temp'!$D$13)*(1-EXP(-L865/'Final Temp'!$I$9)))</f>
        <v>139.75212478233337</v>
      </c>
      <c r="S865" s="66">
        <f>IF('Final Temp'!$D$17&gt;='Final Temp'!$I$13,Calcs!R865,"")</f>
        <v>139.75212478233337</v>
      </c>
    </row>
    <row r="866" spans="2:19" x14ac:dyDescent="0.25">
      <c r="B866" s="65">
        <f t="shared" si="57"/>
        <v>1556.9999999999759</v>
      </c>
      <c r="C866" s="66">
        <f>'Final Temp'!$D$13+(('Final Temp'!$D$17-'Final Temp'!$D$13)*(1-EXP(-B866/'Final Temp'!$D$9)))</f>
        <v>138.67664499034584</v>
      </c>
      <c r="D866" s="65">
        <f>IF(C866&gt;'Final Temp'!$I$13,D865+A$2,0)</f>
        <v>1402.1999999999798</v>
      </c>
      <c r="E866" s="66">
        <f>IF(D866&gt;0,'Final Temp'!$I$13+(('Final Temp'!I$17-'Final Temp'!$I$13)*(1-EXP(-D866/'Final Temp'!I$9))),C866)</f>
        <v>139.99616318517832</v>
      </c>
      <c r="F866" s="66">
        <f>IF(D866=0,E866,'Final Temp'!$I$13)</f>
        <v>75</v>
      </c>
      <c r="G866" s="66">
        <f t="shared" si="58"/>
        <v>139.99616318517832</v>
      </c>
      <c r="H866" s="66">
        <f>'Final Temp'!D$13+(('Final Temp'!I$17-'Final Temp'!D$13)*(1-EXP(-B866/'Final Temp'!I$9)))</f>
        <v>139.99798539032901</v>
      </c>
      <c r="I866" s="66">
        <f>IF('Final Temp'!$D$17&gt;='Final Temp'!$I$13,Calcs!H866,"")</f>
        <v>139.99798539032901</v>
      </c>
      <c r="L866" s="65">
        <f t="shared" si="55"/>
        <v>865</v>
      </c>
      <c r="M866" s="66">
        <f>'Final Temp'!$D$13+(('Final Temp'!$D$17-'Final Temp'!$D$13)*(1-EXP(-L866/'Final Temp'!$D$9)))</f>
        <v>130.95336913570185</v>
      </c>
      <c r="N866" s="65">
        <f>IF(M866&gt;'Final Temp'!$I$13,N865+K$2,0)</f>
        <v>710</v>
      </c>
      <c r="O866" s="66">
        <f>IF(N866&gt;0,'Final Temp'!$I$13+(('Final Temp'!$I$17-'Final Temp'!$I$13)*(1-EXP(-N866/'Final Temp'!$I$9))),M866)</f>
        <v>139.53053817129882</v>
      </c>
      <c r="P866" s="66">
        <f>IF(N866=0,O866,'Final Temp'!$I$13)</f>
        <v>75</v>
      </c>
      <c r="Q866" s="66">
        <f t="shared" si="56"/>
        <v>139.53053817129882</v>
      </c>
      <c r="R866" s="66">
        <f>'Final Temp'!$D$13+(('Final Temp'!$I$17-'Final Temp'!$D$13)*(1-EXP(-L866/'Final Temp'!$I$9)))</f>
        <v>139.75384017489364</v>
      </c>
      <c r="S866" s="66">
        <f>IF('Final Temp'!$D$17&gt;='Final Temp'!$I$13,Calcs!R866,"")</f>
        <v>139.75384017489364</v>
      </c>
    </row>
    <row r="867" spans="2:19" x14ac:dyDescent="0.25">
      <c r="B867" s="65">
        <f t="shared" si="57"/>
        <v>1558.7999999999759</v>
      </c>
      <c r="C867" s="66">
        <f>'Final Temp'!$D$13+(('Final Temp'!$D$17-'Final Temp'!$D$13)*(1-EXP(-B867/'Final Temp'!$D$9)))</f>
        <v>138.68324525099194</v>
      </c>
      <c r="D867" s="65">
        <f>IF(C867&gt;'Final Temp'!$I$13,D866+A$2,0)</f>
        <v>1403.9999999999798</v>
      </c>
      <c r="E867" s="66">
        <f>IF(D867&gt;0,'Final Temp'!$I$13+(('Final Temp'!I$17-'Final Temp'!$I$13)*(1-EXP(-D867/'Final Temp'!I$9))),C867)</f>
        <v>139.99621084685748</v>
      </c>
      <c r="F867" s="66">
        <f>IF(D867=0,E867,'Final Temp'!$I$13)</f>
        <v>75</v>
      </c>
      <c r="G867" s="66">
        <f t="shared" si="58"/>
        <v>139.99621084685748</v>
      </c>
      <c r="H867" s="66">
        <f>'Final Temp'!D$13+(('Final Temp'!I$17-'Final Temp'!D$13)*(1-EXP(-B867/'Final Temp'!I$9)))</f>
        <v>139.99801041621225</v>
      </c>
      <c r="I867" s="66">
        <f>IF('Final Temp'!$D$17&gt;='Final Temp'!$I$13,Calcs!H867,"")</f>
        <v>139.99801041621225</v>
      </c>
      <c r="L867" s="65">
        <f t="shared" si="55"/>
        <v>866</v>
      </c>
      <c r="M867" s="66">
        <f>'Final Temp'!$D$13+(('Final Temp'!$D$17-'Final Temp'!$D$13)*(1-EXP(-L867/'Final Temp'!$D$9)))</f>
        <v>130.97846379604954</v>
      </c>
      <c r="N867" s="65">
        <f>IF(M867&gt;'Final Temp'!$I$13,N866+K$2,0)</f>
        <v>711</v>
      </c>
      <c r="O867" s="66">
        <f>IF(N867&gt;0,'Final Temp'!$I$13+(('Final Temp'!$I$17-'Final Temp'!$I$13)*(1-EXP(-N867/'Final Temp'!$I$9))),M867)</f>
        <v>139.53378702907443</v>
      </c>
      <c r="P867" s="66">
        <f>IF(N867=0,O867,'Final Temp'!$I$13)</f>
        <v>75</v>
      </c>
      <c r="Q867" s="66">
        <f t="shared" si="56"/>
        <v>139.53378702907443</v>
      </c>
      <c r="R867" s="66">
        <f>'Final Temp'!$D$13+(('Final Temp'!$I$17-'Final Temp'!$D$13)*(1-EXP(-L867/'Final Temp'!$I$9)))</f>
        <v>139.75554369627272</v>
      </c>
      <c r="S867" s="66">
        <f>IF('Final Temp'!$D$17&gt;='Final Temp'!$I$13,Calcs!R867,"")</f>
        <v>139.75554369627272</v>
      </c>
    </row>
    <row r="868" spans="2:19" x14ac:dyDescent="0.25">
      <c r="B868" s="65">
        <f t="shared" si="57"/>
        <v>1560.5999999999758</v>
      </c>
      <c r="C868" s="66">
        <f>'Final Temp'!$D$13+(('Final Temp'!$D$17-'Final Temp'!$D$13)*(1-EXP(-B868/'Final Temp'!$D$9)))</f>
        <v>138.68981259270075</v>
      </c>
      <c r="D868" s="65">
        <f>IF(C868&gt;'Final Temp'!$I$13,D867+A$2,0)</f>
        <v>1405.7999999999797</v>
      </c>
      <c r="E868" s="66">
        <f>IF(D868&gt;0,'Final Temp'!$I$13+(('Final Temp'!I$17-'Final Temp'!$I$13)*(1-EXP(-D868/'Final Temp'!I$9))),C868)</f>
        <v>139.99625791647378</v>
      </c>
      <c r="F868" s="66">
        <f>IF(D868=0,E868,'Final Temp'!$I$13)</f>
        <v>75</v>
      </c>
      <c r="G868" s="66">
        <f t="shared" si="58"/>
        <v>139.99625791647378</v>
      </c>
      <c r="H868" s="66">
        <f>'Final Temp'!D$13+(('Final Temp'!I$17-'Final Temp'!D$13)*(1-EXP(-B868/'Final Temp'!I$9)))</f>
        <v>139.99803513121901</v>
      </c>
      <c r="I868" s="66">
        <f>IF('Final Temp'!$D$17&gt;='Final Temp'!$I$13,Calcs!H868,"")</f>
        <v>139.99803513121901</v>
      </c>
      <c r="L868" s="65">
        <f t="shared" si="55"/>
        <v>867</v>
      </c>
      <c r="M868" s="66">
        <f>'Final Temp'!$D$13+(('Final Temp'!$D$17-'Final Temp'!$D$13)*(1-EXP(-L868/'Final Temp'!$D$9)))</f>
        <v>131.00348884573364</v>
      </c>
      <c r="N868" s="65">
        <f>IF(M868&gt;'Final Temp'!$I$13,N867+K$2,0)</f>
        <v>712</v>
      </c>
      <c r="O868" s="66">
        <f>IF(N868&gt;0,'Final Temp'!$I$13+(('Final Temp'!$I$17-'Final Temp'!$I$13)*(1-EXP(-N868/'Final Temp'!$I$9))),M868)</f>
        <v>139.53701340349528</v>
      </c>
      <c r="P868" s="66">
        <f>IF(N868=0,O868,'Final Temp'!$I$13)</f>
        <v>75</v>
      </c>
      <c r="Q868" s="66">
        <f t="shared" si="56"/>
        <v>139.53701340349528</v>
      </c>
      <c r="R868" s="66">
        <f>'Final Temp'!$D$13+(('Final Temp'!$I$17-'Final Temp'!$D$13)*(1-EXP(-L868/'Final Temp'!$I$9)))</f>
        <v>139.75723542862369</v>
      </c>
      <c r="S868" s="66">
        <f>IF('Final Temp'!$D$17&gt;='Final Temp'!$I$13,Calcs!R868,"")</f>
        <v>139.75723542862369</v>
      </c>
    </row>
    <row r="869" spans="2:19" x14ac:dyDescent="0.25">
      <c r="B869" s="65">
        <f t="shared" si="57"/>
        <v>1562.3999999999758</v>
      </c>
      <c r="C869" s="66">
        <f>'Final Temp'!$D$13+(('Final Temp'!$D$17-'Final Temp'!$D$13)*(1-EXP(-B869/'Final Temp'!$D$9)))</f>
        <v>138.69634717965613</v>
      </c>
      <c r="D869" s="65">
        <f>IF(C869&gt;'Final Temp'!$I$13,D868+A$2,0)</f>
        <v>1407.5999999999797</v>
      </c>
      <c r="E869" s="66">
        <f>IF(D869&gt;0,'Final Temp'!$I$13+(('Final Temp'!I$17-'Final Temp'!$I$13)*(1-EXP(-D869/'Final Temp'!I$9))),C869)</f>
        <v>139.99630440138191</v>
      </c>
      <c r="F869" s="66">
        <f>IF(D869=0,E869,'Final Temp'!$I$13)</f>
        <v>75</v>
      </c>
      <c r="G869" s="66">
        <f t="shared" si="58"/>
        <v>139.99630440138191</v>
      </c>
      <c r="H869" s="66">
        <f>'Final Temp'!D$13+(('Final Temp'!I$17-'Final Temp'!D$13)*(1-EXP(-B869/'Final Temp'!I$9)))</f>
        <v>139.998059539211</v>
      </c>
      <c r="I869" s="66">
        <f>IF('Final Temp'!$D$17&gt;='Final Temp'!$I$13,Calcs!H869,"")</f>
        <v>139.998059539211</v>
      </c>
      <c r="L869" s="65">
        <f t="shared" si="55"/>
        <v>868</v>
      </c>
      <c r="M869" s="66">
        <f>'Final Temp'!$D$13+(('Final Temp'!$D$17-'Final Temp'!$D$13)*(1-EXP(-L869/'Final Temp'!$D$9)))</f>
        <v>131.02844447784878</v>
      </c>
      <c r="N869" s="65">
        <f>IF(M869&gt;'Final Temp'!$I$13,N868+K$2,0)</f>
        <v>713</v>
      </c>
      <c r="O869" s="66">
        <f>IF(N869&gt;0,'Final Temp'!$I$13+(('Final Temp'!$I$17-'Final Temp'!$I$13)*(1-EXP(-N869/'Final Temp'!$I$9))),M869)</f>
        <v>139.5402174501549</v>
      </c>
      <c r="P869" s="66">
        <f>IF(N869=0,O869,'Final Temp'!$I$13)</f>
        <v>75</v>
      </c>
      <c r="Q869" s="66">
        <f t="shared" si="56"/>
        <v>139.5402174501549</v>
      </c>
      <c r="R869" s="66">
        <f>'Final Temp'!$D$13+(('Final Temp'!$I$17-'Final Temp'!$D$13)*(1-EXP(-L869/'Final Temp'!$I$9)))</f>
        <v>139.75891545353124</v>
      </c>
      <c r="S869" s="66">
        <f>IF('Final Temp'!$D$17&gt;='Final Temp'!$I$13,Calcs!R869,"")</f>
        <v>139.75891545353124</v>
      </c>
    </row>
    <row r="870" spans="2:19" x14ac:dyDescent="0.25">
      <c r="B870" s="65">
        <f t="shared" si="57"/>
        <v>1564.1999999999757</v>
      </c>
      <c r="C870" s="66">
        <f>'Final Temp'!$D$13+(('Final Temp'!$D$17-'Final Temp'!$D$13)*(1-EXP(-B870/'Final Temp'!$D$9)))</f>
        <v>138.70284917522312</v>
      </c>
      <c r="D870" s="65">
        <f>IF(C870&gt;'Final Temp'!$I$13,D869+A$2,0)</f>
        <v>1409.3999999999796</v>
      </c>
      <c r="E870" s="66">
        <f>IF(D870&gt;0,'Final Temp'!$I$13+(('Final Temp'!I$17-'Final Temp'!$I$13)*(1-EXP(-D870/'Final Temp'!I$9))),C870)</f>
        <v>139.99635030884525</v>
      </c>
      <c r="F870" s="66">
        <f>IF(D870=0,E870,'Final Temp'!$I$13)</f>
        <v>75</v>
      </c>
      <c r="G870" s="66">
        <f t="shared" si="58"/>
        <v>139.99635030884525</v>
      </c>
      <c r="H870" s="66">
        <f>'Final Temp'!D$13+(('Final Temp'!I$17-'Final Temp'!D$13)*(1-EXP(-B870/'Final Temp'!I$9)))</f>
        <v>139.99808364400207</v>
      </c>
      <c r="I870" s="66">
        <f>IF('Final Temp'!$D$17&gt;='Final Temp'!$I$13,Calcs!H870,"")</f>
        <v>139.99808364400207</v>
      </c>
      <c r="L870" s="65">
        <f t="shared" si="55"/>
        <v>869</v>
      </c>
      <c r="M870" s="66">
        <f>'Final Temp'!$D$13+(('Final Temp'!$D$17-'Final Temp'!$D$13)*(1-EXP(-L870/'Final Temp'!$D$9)))</f>
        <v>131.05333088495394</v>
      </c>
      <c r="N870" s="65">
        <f>IF(M870&gt;'Final Temp'!$I$13,N869+K$2,0)</f>
        <v>714</v>
      </c>
      <c r="O870" s="66">
        <f>IF(N870&gt;0,'Final Temp'!$I$13+(('Final Temp'!$I$17-'Final Temp'!$I$13)*(1-EXP(-N870/'Final Temp'!$I$9))),M870)</f>
        <v>139.54339932356999</v>
      </c>
      <c r="P870" s="66">
        <f>IF(N870=0,O870,'Final Temp'!$I$13)</f>
        <v>75</v>
      </c>
      <c r="Q870" s="66">
        <f t="shared" si="56"/>
        <v>139.54339932356999</v>
      </c>
      <c r="R870" s="66">
        <f>'Final Temp'!$D$13+(('Final Temp'!$I$17-'Final Temp'!$D$13)*(1-EXP(-L870/'Final Temp'!$I$9)))</f>
        <v>139.7605838520154</v>
      </c>
      <c r="S870" s="66">
        <f>IF('Final Temp'!$D$17&gt;='Final Temp'!$I$13,Calcs!R870,"")</f>
        <v>139.7605838520154</v>
      </c>
    </row>
    <row r="871" spans="2:19" x14ac:dyDescent="0.25">
      <c r="B871" s="65">
        <f t="shared" si="57"/>
        <v>1565.9999999999757</v>
      </c>
      <c r="C871" s="66">
        <f>'Final Temp'!$D$13+(('Final Temp'!$D$17-'Final Temp'!$D$13)*(1-EXP(-B871/'Final Temp'!$D$9)))</f>
        <v>138.7093187419519</v>
      </c>
      <c r="D871" s="65">
        <f>IF(C871&gt;'Final Temp'!$I$13,D870+A$2,0)</f>
        <v>1411.1999999999796</v>
      </c>
      <c r="E871" s="66">
        <f>IF(D871&gt;0,'Final Temp'!$I$13+(('Final Temp'!I$17-'Final Temp'!$I$13)*(1-EXP(-D871/'Final Temp'!I$9))),C871)</f>
        <v>139.99639564603689</v>
      </c>
      <c r="F871" s="66">
        <f>IF(D871=0,E871,'Final Temp'!$I$13)</f>
        <v>75</v>
      </c>
      <c r="G871" s="66">
        <f t="shared" si="58"/>
        <v>139.99639564603689</v>
      </c>
      <c r="H871" s="66">
        <f>'Final Temp'!D$13+(('Final Temp'!I$17-'Final Temp'!D$13)*(1-EXP(-B871/'Final Temp'!I$9)))</f>
        <v>139.9981074493586</v>
      </c>
      <c r="I871" s="66">
        <f>IF('Final Temp'!$D$17&gt;='Final Temp'!$I$13,Calcs!H871,"")</f>
        <v>139.9981074493586</v>
      </c>
      <c r="L871" s="68">
        <f t="shared" si="55"/>
        <v>870</v>
      </c>
      <c r="M871" s="69">
        <f>'Final Temp'!$D$13+(('Final Temp'!$D$17-'Final Temp'!$D$13)*(1-EXP(-L871/'Final Temp'!$D$9)))</f>
        <v>131.078148259074</v>
      </c>
      <c r="N871" s="68">
        <f>IF(M871&gt;'Final Temp'!$I$13,N870+K$2,0)</f>
        <v>715</v>
      </c>
      <c r="O871" s="69">
        <f>IF(N871&gt;0,'Final Temp'!$I$13+(('Final Temp'!$I$17-'Final Temp'!$I$13)*(1-EXP(-N871/'Final Temp'!$I$9))),M871)</f>
        <v>139.5465591771881</v>
      </c>
      <c r="P871" s="69">
        <f>IF(N871=0,O871,'Final Temp'!$I$13)</f>
        <v>75</v>
      </c>
      <c r="Q871" s="69">
        <f t="shared" si="56"/>
        <v>139.5465591771881</v>
      </c>
      <c r="R871" s="69">
        <f>'Final Temp'!$D$13+(('Final Temp'!$I$17-'Final Temp'!$D$13)*(1-EXP(-L871/'Final Temp'!$I$9)))</f>
        <v>139.76224070453554</v>
      </c>
      <c r="S871" s="66">
        <f>IF('Final Temp'!$D$17&gt;='Final Temp'!$I$13,Calcs!R871,"")</f>
        <v>139.76224070453554</v>
      </c>
    </row>
    <row r="872" spans="2:19" x14ac:dyDescent="0.25">
      <c r="B872" s="65">
        <f t="shared" si="57"/>
        <v>1567.7999999999756</v>
      </c>
      <c r="C872" s="66">
        <f>'Final Temp'!$D$13+(('Final Temp'!$D$17-'Final Temp'!$D$13)*(1-EXP(-B872/'Final Temp'!$D$9)))</f>
        <v>138.71575604158204</v>
      </c>
      <c r="D872" s="65">
        <f>IF(C872&gt;'Final Temp'!$I$13,D871+A$2,0)</f>
        <v>1412.9999999999795</v>
      </c>
      <c r="E872" s="66">
        <f>IF(D872&gt;0,'Final Temp'!$I$13+(('Final Temp'!I$17-'Final Temp'!$I$13)*(1-EXP(-D872/'Final Temp'!I$9))),C872)</f>
        <v>139.99644042004093</v>
      </c>
      <c r="F872" s="66">
        <f>IF(D872=0,E872,'Final Temp'!$I$13)</f>
        <v>75</v>
      </c>
      <c r="G872" s="66">
        <f t="shared" si="58"/>
        <v>139.99644042004093</v>
      </c>
      <c r="H872" s="66">
        <f>'Final Temp'!D$13+(('Final Temp'!I$17-'Final Temp'!D$13)*(1-EXP(-B872/'Final Temp'!I$9)))</f>
        <v>139.99813095900024</v>
      </c>
      <c r="I872" s="66">
        <f>IF('Final Temp'!$D$17&gt;='Final Temp'!$I$13,Calcs!H872,"")</f>
        <v>139.99813095900024</v>
      </c>
      <c r="L872" s="65">
        <f t="shared" si="55"/>
        <v>871</v>
      </c>
      <c r="M872" s="66">
        <f>'Final Temp'!$D$13+(('Final Temp'!$D$17-'Final Temp'!$D$13)*(1-EXP(-L872/'Final Temp'!$D$9)))</f>
        <v>131.10289679170117</v>
      </c>
      <c r="N872" s="65">
        <f>IF(M872&gt;'Final Temp'!$I$13,N871+K$2,0)</f>
        <v>716</v>
      </c>
      <c r="O872" s="66">
        <f>IF(N872&gt;0,'Final Temp'!$I$13+(('Final Temp'!$I$17-'Final Temp'!$I$13)*(1-EXP(-N872/'Final Temp'!$I$9))),M872)</f>
        <v>139.54969716339465</v>
      </c>
      <c r="P872" s="66">
        <f>IF(N872=0,O872,'Final Temp'!$I$13)</f>
        <v>75</v>
      </c>
      <c r="Q872" s="66">
        <f t="shared" si="56"/>
        <v>139.54969716339465</v>
      </c>
      <c r="R872" s="66">
        <f>'Final Temp'!$D$13+(('Final Temp'!$I$17-'Final Temp'!$D$13)*(1-EXP(-L872/'Final Temp'!$I$9)))</f>
        <v>139.76388609099416</v>
      </c>
      <c r="S872" s="66">
        <f>IF('Final Temp'!$D$17&gt;='Final Temp'!$I$13,Calcs!R872,"")</f>
        <v>139.76388609099416</v>
      </c>
    </row>
    <row r="873" spans="2:19" x14ac:dyDescent="0.25">
      <c r="B873" s="65">
        <f t="shared" si="57"/>
        <v>1569.5999999999756</v>
      </c>
      <c r="C873" s="66">
        <f>'Final Temp'!$D$13+(('Final Temp'!$D$17-'Final Temp'!$D$13)*(1-EXP(-B873/'Final Temp'!$D$9)))</f>
        <v>138.72216123504631</v>
      </c>
      <c r="D873" s="65">
        <f>IF(C873&gt;'Final Temp'!$I$13,D872+A$2,0)</f>
        <v>1414.7999999999795</v>
      </c>
      <c r="E873" s="66">
        <f>IF(D873&gt;0,'Final Temp'!$I$13+(('Final Temp'!I$17-'Final Temp'!$I$13)*(1-EXP(-D873/'Final Temp'!I$9))),C873)</f>
        <v>139.99648463785334</v>
      </c>
      <c r="F873" s="66">
        <f>IF(D873=0,E873,'Final Temp'!$I$13)</f>
        <v>75</v>
      </c>
      <c r="G873" s="66">
        <f t="shared" si="58"/>
        <v>139.99648463785334</v>
      </c>
      <c r="H873" s="66">
        <f>'Final Temp'!D$13+(('Final Temp'!I$17-'Final Temp'!D$13)*(1-EXP(-B873/'Final Temp'!I$9)))</f>
        <v>139.99815417660042</v>
      </c>
      <c r="I873" s="66">
        <f>IF('Final Temp'!$D$17&gt;='Final Temp'!$I$13,Calcs!H873,"")</f>
        <v>139.99815417660042</v>
      </c>
      <c r="L873" s="65">
        <f t="shared" si="55"/>
        <v>872</v>
      </c>
      <c r="M873" s="66">
        <f>'Final Temp'!$D$13+(('Final Temp'!$D$17-'Final Temp'!$D$13)*(1-EXP(-L873/'Final Temp'!$D$9)))</f>
        <v>131.12757667379651</v>
      </c>
      <c r="N873" s="65">
        <f>IF(M873&gt;'Final Temp'!$I$13,N872+K$2,0)</f>
        <v>717</v>
      </c>
      <c r="O873" s="66">
        <f>IF(N873&gt;0,'Final Temp'!$I$13+(('Final Temp'!$I$17-'Final Temp'!$I$13)*(1-EXP(-N873/'Final Temp'!$I$9))),M873)</f>
        <v>139.55281343352067</v>
      </c>
      <c r="P873" s="66">
        <f>IF(N873=0,O873,'Final Temp'!$I$13)</f>
        <v>75</v>
      </c>
      <c r="Q873" s="66">
        <f t="shared" si="56"/>
        <v>139.55281343352067</v>
      </c>
      <c r="R873" s="66">
        <f>'Final Temp'!$D$13+(('Final Temp'!$I$17-'Final Temp'!$D$13)*(1-EXP(-L873/'Final Temp'!$I$9)))</f>
        <v>139.76552009074092</v>
      </c>
      <c r="S873" s="66">
        <f>IF('Final Temp'!$D$17&gt;='Final Temp'!$I$13,Calcs!R873,"")</f>
        <v>139.76552009074092</v>
      </c>
    </row>
    <row r="874" spans="2:19" x14ac:dyDescent="0.25">
      <c r="B874" s="65">
        <f t="shared" si="57"/>
        <v>1571.3999999999755</v>
      </c>
      <c r="C874" s="66">
        <f>'Final Temp'!$D$13+(('Final Temp'!$D$17-'Final Temp'!$D$13)*(1-EXP(-B874/'Final Temp'!$D$9)))</f>
        <v>138.72853448247494</v>
      </c>
      <c r="D874" s="65">
        <f>IF(C874&gt;'Final Temp'!$I$13,D873+A$2,0)</f>
        <v>1416.5999999999794</v>
      </c>
      <c r="E874" s="66">
        <f>IF(D874&gt;0,'Final Temp'!$I$13+(('Final Temp'!I$17-'Final Temp'!$I$13)*(1-EXP(-D874/'Final Temp'!I$9))),C874)</f>
        <v>139.99652830638325</v>
      </c>
      <c r="F874" s="66">
        <f>IF(D874=0,E874,'Final Temp'!$I$13)</f>
        <v>75</v>
      </c>
      <c r="G874" s="66">
        <f t="shared" si="58"/>
        <v>139.99652830638325</v>
      </c>
      <c r="H874" s="66">
        <f>'Final Temp'!D$13+(('Final Temp'!I$17-'Final Temp'!D$13)*(1-EXP(-B874/'Final Temp'!I$9)))</f>
        <v>139.99817710578697</v>
      </c>
      <c r="I874" s="66">
        <f>IF('Final Temp'!$D$17&gt;='Final Temp'!$I$13,Calcs!H874,"")</f>
        <v>139.99817710578697</v>
      </c>
      <c r="L874" s="65">
        <f t="shared" si="55"/>
        <v>873</v>
      </c>
      <c r="M874" s="66">
        <f>'Final Temp'!$D$13+(('Final Temp'!$D$17-'Final Temp'!$D$13)*(1-EXP(-L874/'Final Temp'!$D$9)))</f>
        <v>131.15218809579125</v>
      </c>
      <c r="N874" s="65">
        <f>IF(M874&gt;'Final Temp'!$I$13,N873+K$2,0)</f>
        <v>718</v>
      </c>
      <c r="O874" s="66">
        <f>IF(N874&gt;0,'Final Temp'!$I$13+(('Final Temp'!$I$17-'Final Temp'!$I$13)*(1-EXP(-N874/'Final Temp'!$I$9))),M874)</f>
        <v>139.55590813784983</v>
      </c>
      <c r="P874" s="66">
        <f>IF(N874=0,O874,'Final Temp'!$I$13)</f>
        <v>75</v>
      </c>
      <c r="Q874" s="66">
        <f t="shared" si="56"/>
        <v>139.55590813784983</v>
      </c>
      <c r="R874" s="66">
        <f>'Final Temp'!$D$13+(('Final Temp'!$I$17-'Final Temp'!$D$13)*(1-EXP(-L874/'Final Temp'!$I$9)))</f>
        <v>139.76714278257623</v>
      </c>
      <c r="S874" s="66">
        <f>IF('Final Temp'!$D$17&gt;='Final Temp'!$I$13,Calcs!R874,"")</f>
        <v>139.76714278257623</v>
      </c>
    </row>
    <row r="875" spans="2:19" x14ac:dyDescent="0.25">
      <c r="B875" s="65">
        <f t="shared" si="57"/>
        <v>1573.1999999999755</v>
      </c>
      <c r="C875" s="66">
        <f>'Final Temp'!$D$13+(('Final Temp'!$D$17-'Final Temp'!$D$13)*(1-EXP(-B875/'Final Temp'!$D$9)))</f>
        <v>138.73487594319937</v>
      </c>
      <c r="D875" s="65">
        <f>IF(C875&gt;'Final Temp'!$I$13,D874+A$2,0)</f>
        <v>1418.3999999999794</v>
      </c>
      <c r="E875" s="66">
        <f>IF(D875&gt;0,'Final Temp'!$I$13+(('Final Temp'!I$17-'Final Temp'!$I$13)*(1-EXP(-D875/'Final Temp'!I$9))),C875)</f>
        <v>139.996571432454</v>
      </c>
      <c r="F875" s="66">
        <f>IF(D875=0,E875,'Final Temp'!$I$13)</f>
        <v>75</v>
      </c>
      <c r="G875" s="66">
        <f t="shared" si="58"/>
        <v>139.996571432454</v>
      </c>
      <c r="H875" s="66">
        <f>'Final Temp'!D$13+(('Final Temp'!I$17-'Final Temp'!D$13)*(1-EXP(-B875/'Final Temp'!I$9)))</f>
        <v>139.99819975014253</v>
      </c>
      <c r="I875" s="66">
        <f>IF('Final Temp'!$D$17&gt;='Final Temp'!$I$13,Calcs!H875,"")</f>
        <v>139.99819975014253</v>
      </c>
      <c r="L875" s="65">
        <f t="shared" si="55"/>
        <v>874</v>
      </c>
      <c r="M875" s="66">
        <f>'Final Temp'!$D$13+(('Final Temp'!$D$17-'Final Temp'!$D$13)*(1-EXP(-L875/'Final Temp'!$D$9)))</f>
        <v>131.17673124758858</v>
      </c>
      <c r="N875" s="65">
        <f>IF(M875&gt;'Final Temp'!$I$13,N874+K$2,0)</f>
        <v>719</v>
      </c>
      <c r="O875" s="66">
        <f>IF(N875&gt;0,'Final Temp'!$I$13+(('Final Temp'!$I$17-'Final Temp'!$I$13)*(1-EXP(-N875/'Final Temp'!$I$9))),M875)</f>
        <v>139.5589814256258</v>
      </c>
      <c r="P875" s="66">
        <f>IF(N875=0,O875,'Final Temp'!$I$13)</f>
        <v>75</v>
      </c>
      <c r="Q875" s="66">
        <f t="shared" si="56"/>
        <v>139.5589814256258</v>
      </c>
      <c r="R875" s="66">
        <f>'Final Temp'!$D$13+(('Final Temp'!$I$17-'Final Temp'!$D$13)*(1-EXP(-L875/'Final Temp'!$I$9)))</f>
        <v>139.76875424475523</v>
      </c>
      <c r="S875" s="66">
        <f>IF('Final Temp'!$D$17&gt;='Final Temp'!$I$13,Calcs!R875,"")</f>
        <v>139.76875424475523</v>
      </c>
    </row>
    <row r="876" spans="2:19" x14ac:dyDescent="0.25">
      <c r="B876" s="65">
        <f t="shared" si="57"/>
        <v>1574.9999999999754</v>
      </c>
      <c r="C876" s="66">
        <f>'Final Temp'!$D$13+(('Final Temp'!$D$17-'Final Temp'!$D$13)*(1-EXP(-B876/'Final Temp'!$D$9)))</f>
        <v>138.74118577575649</v>
      </c>
      <c r="D876" s="65">
        <f>IF(C876&gt;'Final Temp'!$I$13,D875+A$2,0)</f>
        <v>1420.1999999999794</v>
      </c>
      <c r="E876" s="66">
        <f>IF(D876&gt;0,'Final Temp'!$I$13+(('Final Temp'!I$17-'Final Temp'!$I$13)*(1-EXP(-D876/'Final Temp'!I$9))),C876)</f>
        <v>139.99661402280407</v>
      </c>
      <c r="F876" s="66">
        <f>IF(D876=0,E876,'Final Temp'!$I$13)</f>
        <v>75</v>
      </c>
      <c r="G876" s="66">
        <f t="shared" si="58"/>
        <v>139.99661402280407</v>
      </c>
      <c r="H876" s="66">
        <f>'Final Temp'!D$13+(('Final Temp'!I$17-'Final Temp'!D$13)*(1-EXP(-B876/'Final Temp'!I$9)))</f>
        <v>139.99822211320543</v>
      </c>
      <c r="I876" s="66">
        <f>IF('Final Temp'!$D$17&gt;='Final Temp'!$I$13,Calcs!H876,"")</f>
        <v>139.99822211320543</v>
      </c>
      <c r="L876" s="65">
        <f t="shared" si="55"/>
        <v>875</v>
      </c>
      <c r="M876" s="66">
        <f>'Final Temp'!$D$13+(('Final Temp'!$D$17-'Final Temp'!$D$13)*(1-EXP(-L876/'Final Temp'!$D$9)))</f>
        <v>131.20120631856466</v>
      </c>
      <c r="N876" s="65">
        <f>IF(M876&gt;'Final Temp'!$I$13,N875+K$2,0)</f>
        <v>720</v>
      </c>
      <c r="O876" s="66">
        <f>IF(N876&gt;0,'Final Temp'!$I$13+(('Final Temp'!$I$17-'Final Temp'!$I$13)*(1-EXP(-N876/'Final Temp'!$I$9))),M876)</f>
        <v>139.56203344505946</v>
      </c>
      <c r="P876" s="66">
        <f>IF(N876=0,O876,'Final Temp'!$I$13)</f>
        <v>75</v>
      </c>
      <c r="Q876" s="66">
        <f t="shared" si="56"/>
        <v>139.56203344505946</v>
      </c>
      <c r="R876" s="66">
        <f>'Final Temp'!$D$13+(('Final Temp'!$I$17-'Final Temp'!$D$13)*(1-EXP(-L876/'Final Temp'!$I$9)))</f>
        <v>139.77035455499148</v>
      </c>
      <c r="S876" s="66">
        <f>IF('Final Temp'!$D$17&gt;='Final Temp'!$I$13,Calcs!R876,"")</f>
        <v>139.77035455499148</v>
      </c>
    </row>
    <row r="877" spans="2:19" x14ac:dyDescent="0.25">
      <c r="B877" s="65">
        <f t="shared" si="57"/>
        <v>1576.7999999999754</v>
      </c>
      <c r="C877" s="66">
        <f>'Final Temp'!$D$13+(('Final Temp'!$D$17-'Final Temp'!$D$13)*(1-EXP(-B877/'Final Temp'!$D$9)))</f>
        <v>138.74746413789245</v>
      </c>
      <c r="D877" s="65">
        <f>IF(C877&gt;'Final Temp'!$I$13,D876+A$2,0)</f>
        <v>1421.9999999999793</v>
      </c>
      <c r="E877" s="66">
        <f>IF(D877&gt;0,'Final Temp'!$I$13+(('Final Temp'!I$17-'Final Temp'!$I$13)*(1-EXP(-D877/'Final Temp'!I$9))),C877)</f>
        <v>139.99665608408833</v>
      </c>
      <c r="F877" s="66">
        <f>IF(D877=0,E877,'Final Temp'!$I$13)</f>
        <v>75</v>
      </c>
      <c r="G877" s="66">
        <f t="shared" si="58"/>
        <v>139.99665608408833</v>
      </c>
      <c r="H877" s="66">
        <f>'Final Temp'!D$13+(('Final Temp'!I$17-'Final Temp'!D$13)*(1-EXP(-B877/'Final Temp'!I$9)))</f>
        <v>139.99824419846988</v>
      </c>
      <c r="I877" s="66">
        <f>IF('Final Temp'!$D$17&gt;='Final Temp'!$I$13,Calcs!H877,"")</f>
        <v>139.99824419846988</v>
      </c>
      <c r="L877" s="65">
        <f t="shared" si="55"/>
        <v>876</v>
      </c>
      <c r="M877" s="66">
        <f>'Final Temp'!$D$13+(('Final Temp'!$D$17-'Final Temp'!$D$13)*(1-EXP(-L877/'Final Temp'!$D$9)))</f>
        <v>131.22561349757058</v>
      </c>
      <c r="N877" s="65">
        <f>IF(M877&gt;'Final Temp'!$I$13,N876+K$2,0)</f>
        <v>721</v>
      </c>
      <c r="O877" s="66">
        <f>IF(N877&gt;0,'Final Temp'!$I$13+(('Final Temp'!$I$17-'Final Temp'!$I$13)*(1-EXP(-N877/'Final Temp'!$I$9))),M877)</f>
        <v>139.56506434333591</v>
      </c>
      <c r="P877" s="66">
        <f>IF(N877=0,O877,'Final Temp'!$I$13)</f>
        <v>75</v>
      </c>
      <c r="Q877" s="66">
        <f t="shared" si="56"/>
        <v>139.56506434333591</v>
      </c>
      <c r="R877" s="66">
        <f>'Final Temp'!$D$13+(('Final Temp'!$I$17-'Final Temp'!$D$13)*(1-EXP(-L877/'Final Temp'!$I$9)))</f>
        <v>139.7719437904608</v>
      </c>
      <c r="S877" s="66">
        <f>IF('Final Temp'!$D$17&gt;='Final Temp'!$I$13,Calcs!R877,"")</f>
        <v>139.7719437904608</v>
      </c>
    </row>
    <row r="878" spans="2:19" x14ac:dyDescent="0.25">
      <c r="B878" s="65">
        <f t="shared" si="57"/>
        <v>1578.5999999999754</v>
      </c>
      <c r="C878" s="66">
        <f>'Final Temp'!$D$13+(('Final Temp'!$D$17-'Final Temp'!$D$13)*(1-EXP(-B878/'Final Temp'!$D$9)))</f>
        <v>138.75371118656665</v>
      </c>
      <c r="D878" s="65">
        <f>IF(C878&gt;'Final Temp'!$I$13,D877+A$2,0)</f>
        <v>1423.7999999999793</v>
      </c>
      <c r="E878" s="66">
        <f>IF(D878&gt;0,'Final Temp'!$I$13+(('Final Temp'!I$17-'Final Temp'!$I$13)*(1-EXP(-D878/'Final Temp'!I$9))),C878)</f>
        <v>139.99669762287891</v>
      </c>
      <c r="F878" s="66">
        <f>IF(D878=0,E878,'Final Temp'!$I$13)</f>
        <v>75</v>
      </c>
      <c r="G878" s="66">
        <f t="shared" si="58"/>
        <v>139.99669762287891</v>
      </c>
      <c r="H878" s="66">
        <f>'Final Temp'!D$13+(('Final Temp'!I$17-'Final Temp'!D$13)*(1-EXP(-B878/'Final Temp'!I$9)))</f>
        <v>139.99826600938678</v>
      </c>
      <c r="I878" s="66">
        <f>IF('Final Temp'!$D$17&gt;='Final Temp'!$I$13,Calcs!H878,"")</f>
        <v>139.99826600938678</v>
      </c>
      <c r="L878" s="65">
        <f t="shared" si="55"/>
        <v>877</v>
      </c>
      <c r="M878" s="66">
        <f>'Final Temp'!$D$13+(('Final Temp'!$D$17-'Final Temp'!$D$13)*(1-EXP(-L878/'Final Temp'!$D$9)))</f>
        <v>131.24995297293339</v>
      </c>
      <c r="N878" s="65">
        <f>IF(M878&gt;'Final Temp'!$I$13,N877+K$2,0)</f>
        <v>722</v>
      </c>
      <c r="O878" s="66">
        <f>IF(N878&gt;0,'Final Temp'!$I$13+(('Final Temp'!$I$17-'Final Temp'!$I$13)*(1-EXP(-N878/'Final Temp'!$I$9))),M878)</f>
        <v>139.56807426662181</v>
      </c>
      <c r="P878" s="66">
        <f>IF(N878=0,O878,'Final Temp'!$I$13)</f>
        <v>75</v>
      </c>
      <c r="Q878" s="66">
        <f t="shared" si="56"/>
        <v>139.56807426662181</v>
      </c>
      <c r="R878" s="66">
        <f>'Final Temp'!$D$13+(('Final Temp'!$I$17-'Final Temp'!$D$13)*(1-EXP(-L878/'Final Temp'!$I$9)))</f>
        <v>139.7735220278048</v>
      </c>
      <c r="S878" s="66">
        <f>IF('Final Temp'!$D$17&gt;='Final Temp'!$I$13,Calcs!R878,"")</f>
        <v>139.7735220278048</v>
      </c>
    </row>
    <row r="879" spans="2:19" x14ac:dyDescent="0.25">
      <c r="B879" s="65">
        <f t="shared" si="57"/>
        <v>1580.3999999999753</v>
      </c>
      <c r="C879" s="66">
        <f>'Final Temp'!$D$13+(('Final Temp'!$D$17-'Final Temp'!$D$13)*(1-EXP(-B879/'Final Temp'!$D$9)))</f>
        <v>138.75992707795558</v>
      </c>
      <c r="D879" s="65">
        <f>IF(C879&gt;'Final Temp'!$I$13,D878+A$2,0)</f>
        <v>1425.5999999999792</v>
      </c>
      <c r="E879" s="66">
        <f>IF(D879&gt;0,'Final Temp'!$I$13+(('Final Temp'!I$17-'Final Temp'!$I$13)*(1-EXP(-D879/'Final Temp'!I$9))),C879)</f>
        <v>139.99673864566637</v>
      </c>
      <c r="F879" s="66">
        <f>IF(D879=0,E879,'Final Temp'!$I$13)</f>
        <v>75</v>
      </c>
      <c r="G879" s="66">
        <f t="shared" si="58"/>
        <v>139.99673864566637</v>
      </c>
      <c r="H879" s="66">
        <f>'Final Temp'!D$13+(('Final Temp'!I$17-'Final Temp'!D$13)*(1-EXP(-B879/'Final Temp'!I$9)))</f>
        <v>139.99828754936414</v>
      </c>
      <c r="I879" s="66">
        <f>IF('Final Temp'!$D$17&gt;='Final Temp'!$I$13,Calcs!H879,"")</f>
        <v>139.99828754936414</v>
      </c>
      <c r="L879" s="65">
        <f t="shared" si="55"/>
        <v>878</v>
      </c>
      <c r="M879" s="66">
        <f>'Final Temp'!$D$13+(('Final Temp'!$D$17-'Final Temp'!$D$13)*(1-EXP(-L879/'Final Temp'!$D$9)))</f>
        <v>131.2742249324578</v>
      </c>
      <c r="N879" s="65">
        <f>IF(M879&gt;'Final Temp'!$I$13,N878+K$2,0)</f>
        <v>723</v>
      </c>
      <c r="O879" s="66">
        <f>IF(N879&gt;0,'Final Temp'!$I$13+(('Final Temp'!$I$17-'Final Temp'!$I$13)*(1-EXP(-N879/'Final Temp'!$I$9))),M879)</f>
        <v>139.57106336007217</v>
      </c>
      <c r="P879" s="66">
        <f>IF(N879=0,O879,'Final Temp'!$I$13)</f>
        <v>75</v>
      </c>
      <c r="Q879" s="66">
        <f t="shared" si="56"/>
        <v>139.57106336007217</v>
      </c>
      <c r="R879" s="66">
        <f>'Final Temp'!$D$13+(('Final Temp'!$I$17-'Final Temp'!$D$13)*(1-EXP(-L879/'Final Temp'!$I$9)))</f>
        <v>139.77508934313477</v>
      </c>
      <c r="S879" s="66">
        <f>IF('Final Temp'!$D$17&gt;='Final Temp'!$I$13,Calcs!R879,"")</f>
        <v>139.77508934313477</v>
      </c>
    </row>
    <row r="880" spans="2:19" x14ac:dyDescent="0.25">
      <c r="B880" s="65">
        <f t="shared" si="57"/>
        <v>1582.1999999999753</v>
      </c>
      <c r="C880" s="66">
        <f>'Final Temp'!$D$13+(('Final Temp'!$D$17-'Final Temp'!$D$13)*(1-EXP(-B880/'Final Temp'!$D$9)))</f>
        <v>138.76611196745688</v>
      </c>
      <c r="D880" s="65">
        <f>IF(C880&gt;'Final Temp'!$I$13,D879+A$2,0)</f>
        <v>1427.3999999999792</v>
      </c>
      <c r="E880" s="66">
        <f>IF(D880&gt;0,'Final Temp'!$I$13+(('Final Temp'!I$17-'Final Temp'!$I$13)*(1-EXP(-D880/'Final Temp'!I$9))),C880)</f>
        <v>139.99677915886053</v>
      </c>
      <c r="F880" s="66">
        <f>IF(D880=0,E880,'Final Temp'!$I$13)</f>
        <v>75</v>
      </c>
      <c r="G880" s="66">
        <f t="shared" si="58"/>
        <v>139.99677915886053</v>
      </c>
      <c r="H880" s="66">
        <f>'Final Temp'!D$13+(('Final Temp'!I$17-'Final Temp'!D$13)*(1-EXP(-B880/'Final Temp'!I$9)))</f>
        <v>139.99830882176758</v>
      </c>
      <c r="I880" s="66">
        <f>IF('Final Temp'!$D$17&gt;='Final Temp'!$I$13,Calcs!H880,"")</f>
        <v>139.99830882176758</v>
      </c>
      <c r="L880" s="65">
        <f t="shared" si="55"/>
        <v>879</v>
      </c>
      <c r="M880" s="66">
        <f>'Final Temp'!$D$13+(('Final Temp'!$D$17-'Final Temp'!$D$13)*(1-EXP(-L880/'Final Temp'!$D$9)))</f>
        <v>131.29842956342765</v>
      </c>
      <c r="N880" s="65">
        <f>IF(M880&gt;'Final Temp'!$I$13,N879+K$2,0)</f>
        <v>724</v>
      </c>
      <c r="O880" s="66">
        <f>IF(N880&gt;0,'Final Temp'!$I$13+(('Final Temp'!$I$17-'Final Temp'!$I$13)*(1-EXP(-N880/'Final Temp'!$I$9))),M880)</f>
        <v>139.5740317678376</v>
      </c>
      <c r="P880" s="66">
        <f>IF(N880=0,O880,'Final Temp'!$I$13)</f>
        <v>75</v>
      </c>
      <c r="Q880" s="66">
        <f t="shared" si="56"/>
        <v>139.5740317678376</v>
      </c>
      <c r="R880" s="66">
        <f>'Final Temp'!$D$13+(('Final Temp'!$I$17-'Final Temp'!$D$13)*(1-EXP(-L880/'Final Temp'!$I$9)))</f>
        <v>139.77664581203533</v>
      </c>
      <c r="S880" s="66">
        <f>IF('Final Temp'!$D$17&gt;='Final Temp'!$I$13,Calcs!R880,"")</f>
        <v>139.77664581203533</v>
      </c>
    </row>
    <row r="881" spans="2:19" x14ac:dyDescent="0.25">
      <c r="B881" s="65">
        <f t="shared" si="57"/>
        <v>1583.9999999999752</v>
      </c>
      <c r="C881" s="66">
        <f>'Final Temp'!$D$13+(('Final Temp'!$D$17-'Final Temp'!$D$13)*(1-EXP(-B881/'Final Temp'!$D$9)))</f>
        <v>138.77226600969306</v>
      </c>
      <c r="D881" s="65">
        <f>IF(C881&gt;'Final Temp'!$I$13,D880+A$2,0)</f>
        <v>1429.1999999999791</v>
      </c>
      <c r="E881" s="66">
        <f>IF(D881&gt;0,'Final Temp'!$I$13+(('Final Temp'!I$17-'Final Temp'!$I$13)*(1-EXP(-D881/'Final Temp'!I$9))),C881)</f>
        <v>139.99681916879175</v>
      </c>
      <c r="F881" s="66">
        <f>IF(D881=0,E881,'Final Temp'!$I$13)</f>
        <v>75</v>
      </c>
      <c r="G881" s="66">
        <f t="shared" si="58"/>
        <v>139.99681916879175</v>
      </c>
      <c r="H881" s="66">
        <f>'Final Temp'!D$13+(('Final Temp'!I$17-'Final Temp'!D$13)*(1-EXP(-B881/'Final Temp'!I$9)))</f>
        <v>139.99832982992098</v>
      </c>
      <c r="I881" s="66">
        <f>IF('Final Temp'!$D$17&gt;='Final Temp'!$I$13,Calcs!H881,"")</f>
        <v>139.99832982992098</v>
      </c>
      <c r="L881" s="65">
        <f t="shared" si="55"/>
        <v>880</v>
      </c>
      <c r="M881" s="66">
        <f>'Final Temp'!$D$13+(('Final Temp'!$D$17-'Final Temp'!$D$13)*(1-EXP(-L881/'Final Temp'!$D$9)))</f>
        <v>131.32256705260707</v>
      </c>
      <c r="N881" s="65">
        <f>IF(M881&gt;'Final Temp'!$I$13,N880+K$2,0)</f>
        <v>725</v>
      </c>
      <c r="O881" s="66">
        <f>IF(N881&gt;0,'Final Temp'!$I$13+(('Final Temp'!$I$17-'Final Temp'!$I$13)*(1-EXP(-N881/'Final Temp'!$I$9))),M881)</f>
        <v>139.57697963307098</v>
      </c>
      <c r="P881" s="66">
        <f>IF(N881=0,O881,'Final Temp'!$I$13)</f>
        <v>75</v>
      </c>
      <c r="Q881" s="66">
        <f t="shared" si="56"/>
        <v>139.57697963307098</v>
      </c>
      <c r="R881" s="66">
        <f>'Final Temp'!$D$13+(('Final Temp'!$I$17-'Final Temp'!$D$13)*(1-EXP(-L881/'Final Temp'!$I$9)))</f>
        <v>139.77819150956799</v>
      </c>
      <c r="S881" s="66">
        <f>IF('Final Temp'!$D$17&gt;='Final Temp'!$I$13,Calcs!R881,"")</f>
        <v>139.77819150956799</v>
      </c>
    </row>
    <row r="882" spans="2:19" x14ac:dyDescent="0.25">
      <c r="B882" s="65">
        <f t="shared" si="57"/>
        <v>1585.7999999999752</v>
      </c>
      <c r="C882" s="66">
        <f>'Final Temp'!$D$13+(('Final Temp'!$D$17-'Final Temp'!$D$13)*(1-EXP(-B882/'Final Temp'!$D$9)))</f>
        <v>138.77838935851557</v>
      </c>
      <c r="D882" s="65">
        <f>IF(C882&gt;'Final Temp'!$I$13,D881+A$2,0)</f>
        <v>1430.9999999999791</v>
      </c>
      <c r="E882" s="66">
        <f>IF(D882&gt;0,'Final Temp'!$I$13+(('Final Temp'!I$17-'Final Temp'!$I$13)*(1-EXP(-D882/'Final Temp'!I$9))),C882)</f>
        <v>139.99685868171161</v>
      </c>
      <c r="F882" s="66">
        <f>IF(D882=0,E882,'Final Temp'!$I$13)</f>
        <v>75</v>
      </c>
      <c r="G882" s="66">
        <f t="shared" si="58"/>
        <v>139.99685868171161</v>
      </c>
      <c r="H882" s="66">
        <f>'Final Temp'!D$13+(('Final Temp'!I$17-'Final Temp'!D$13)*(1-EXP(-B882/'Final Temp'!I$9)))</f>
        <v>139.99835057710692</v>
      </c>
      <c r="I882" s="66">
        <f>IF('Final Temp'!$D$17&gt;='Final Temp'!$I$13,Calcs!H882,"")</f>
        <v>139.99835057710692</v>
      </c>
      <c r="L882" s="65">
        <f t="shared" si="55"/>
        <v>881</v>
      </c>
      <c r="M882" s="66">
        <f>'Final Temp'!$D$13+(('Final Temp'!$D$17-'Final Temp'!$D$13)*(1-EXP(-L882/'Final Temp'!$D$9)))</f>
        <v>131.34663758624234</v>
      </c>
      <c r="N882" s="65">
        <f>IF(M882&gt;'Final Temp'!$I$13,N881+K$2,0)</f>
        <v>726</v>
      </c>
      <c r="O882" s="66">
        <f>IF(N882&gt;0,'Final Temp'!$I$13+(('Final Temp'!$I$17-'Final Temp'!$I$13)*(1-EXP(-N882/'Final Temp'!$I$9))),M882)</f>
        <v>139.57990709793461</v>
      </c>
      <c r="P882" s="66">
        <f>IF(N882=0,O882,'Final Temp'!$I$13)</f>
        <v>75</v>
      </c>
      <c r="Q882" s="66">
        <f t="shared" si="56"/>
        <v>139.57990709793461</v>
      </c>
      <c r="R882" s="66">
        <f>'Final Temp'!$D$13+(('Final Temp'!$I$17-'Final Temp'!$D$13)*(1-EXP(-L882/'Final Temp'!$I$9)))</f>
        <v>139.77972651027471</v>
      </c>
      <c r="S882" s="66">
        <f>IF('Final Temp'!$D$17&gt;='Final Temp'!$I$13,Calcs!R882,"")</f>
        <v>139.77972651027471</v>
      </c>
    </row>
    <row r="883" spans="2:19" x14ac:dyDescent="0.25">
      <c r="B883" s="65">
        <f t="shared" si="57"/>
        <v>1587.5999999999751</v>
      </c>
      <c r="C883" s="66">
        <f>'Final Temp'!$D$13+(('Final Temp'!$D$17-'Final Temp'!$D$13)*(1-EXP(-B883/'Final Temp'!$D$9)))</f>
        <v>138.78448216700843</v>
      </c>
      <c r="D883" s="65">
        <f>IF(C883&gt;'Final Temp'!$I$13,D882+A$2,0)</f>
        <v>1432.799999999979</v>
      </c>
      <c r="E883" s="66">
        <f>IF(D883&gt;0,'Final Temp'!$I$13+(('Final Temp'!I$17-'Final Temp'!$I$13)*(1-EXP(-D883/'Final Temp'!I$9))),C883)</f>
        <v>139.9968977037941</v>
      </c>
      <c r="F883" s="66">
        <f>IF(D883=0,E883,'Final Temp'!$I$13)</f>
        <v>75</v>
      </c>
      <c r="G883" s="66">
        <f t="shared" si="58"/>
        <v>139.9968977037941</v>
      </c>
      <c r="H883" s="66">
        <f>'Final Temp'!D$13+(('Final Temp'!I$17-'Final Temp'!D$13)*(1-EXP(-B883/'Final Temp'!I$9)))</f>
        <v>139.99837106656713</v>
      </c>
      <c r="I883" s="66">
        <f>IF('Final Temp'!$D$17&gt;='Final Temp'!$I$13,Calcs!H883,"")</f>
        <v>139.99837106656713</v>
      </c>
      <c r="L883" s="65">
        <f t="shared" si="55"/>
        <v>882</v>
      </c>
      <c r="M883" s="66">
        <f>'Final Temp'!$D$13+(('Final Temp'!$D$17-'Final Temp'!$D$13)*(1-EXP(-L883/'Final Temp'!$D$9)))</f>
        <v>131.37064135006295</v>
      </c>
      <c r="N883" s="65">
        <f>IF(M883&gt;'Final Temp'!$I$13,N882+K$2,0)</f>
        <v>727</v>
      </c>
      <c r="O883" s="66">
        <f>IF(N883&gt;0,'Final Temp'!$I$13+(('Final Temp'!$I$17-'Final Temp'!$I$13)*(1-EXP(-N883/'Final Temp'!$I$9))),M883)</f>
        <v>139.58281430360697</v>
      </c>
      <c r="P883" s="66">
        <f>IF(N883=0,O883,'Final Temp'!$I$13)</f>
        <v>75</v>
      </c>
      <c r="Q883" s="66">
        <f t="shared" si="56"/>
        <v>139.58281430360697</v>
      </c>
      <c r="R883" s="66">
        <f>'Final Temp'!$D$13+(('Final Temp'!$I$17-'Final Temp'!$D$13)*(1-EXP(-L883/'Final Temp'!$I$9)))</f>
        <v>139.78125088818172</v>
      </c>
      <c r="S883" s="66">
        <f>IF('Final Temp'!$D$17&gt;='Final Temp'!$I$13,Calcs!R883,"")</f>
        <v>139.78125088818172</v>
      </c>
    </row>
    <row r="884" spans="2:19" x14ac:dyDescent="0.25">
      <c r="B884" s="65">
        <f t="shared" si="57"/>
        <v>1589.3999999999751</v>
      </c>
      <c r="C884" s="66">
        <f>'Final Temp'!$D$13+(('Final Temp'!$D$17-'Final Temp'!$D$13)*(1-EXP(-B884/'Final Temp'!$D$9)))</f>
        <v>138.79054458749215</v>
      </c>
      <c r="D884" s="65">
        <f>IF(C884&gt;'Final Temp'!$I$13,D883+A$2,0)</f>
        <v>1434.599999999979</v>
      </c>
      <c r="E884" s="66">
        <f>IF(D884&gt;0,'Final Temp'!$I$13+(('Final Temp'!I$17-'Final Temp'!$I$13)*(1-EXP(-D884/'Final Temp'!I$9))),C884)</f>
        <v>139.9969362411365</v>
      </c>
      <c r="F884" s="66">
        <f>IF(D884=0,E884,'Final Temp'!$I$13)</f>
        <v>75</v>
      </c>
      <c r="G884" s="66">
        <f t="shared" si="58"/>
        <v>139.9969362411365</v>
      </c>
      <c r="H884" s="66">
        <f>'Final Temp'!D$13+(('Final Temp'!I$17-'Final Temp'!D$13)*(1-EXP(-B884/'Final Temp'!I$9)))</f>
        <v>139.99839130150326</v>
      </c>
      <c r="I884" s="66">
        <f>IF('Final Temp'!$D$17&gt;='Final Temp'!$I$13,Calcs!H884,"")</f>
        <v>139.99839130150326</v>
      </c>
      <c r="L884" s="65">
        <f t="shared" si="55"/>
        <v>883</v>
      </c>
      <c r="M884" s="66">
        <f>'Final Temp'!$D$13+(('Final Temp'!$D$17-'Final Temp'!$D$13)*(1-EXP(-L884/'Final Temp'!$D$9)))</f>
        <v>131.39457852928325</v>
      </c>
      <c r="N884" s="65">
        <f>IF(M884&gt;'Final Temp'!$I$13,N883+K$2,0)</f>
        <v>728</v>
      </c>
      <c r="O884" s="66">
        <f>IF(N884&gt;0,'Final Temp'!$I$13+(('Final Temp'!$I$17-'Final Temp'!$I$13)*(1-EXP(-N884/'Final Temp'!$I$9))),M884)</f>
        <v>139.5857013902895</v>
      </c>
      <c r="P884" s="66">
        <f>IF(N884=0,O884,'Final Temp'!$I$13)</f>
        <v>75</v>
      </c>
      <c r="Q884" s="66">
        <f t="shared" si="56"/>
        <v>139.5857013902895</v>
      </c>
      <c r="R884" s="66">
        <f>'Final Temp'!$D$13+(('Final Temp'!$I$17-'Final Temp'!$D$13)*(1-EXP(-L884/'Final Temp'!$I$9)))</f>
        <v>139.78276471680289</v>
      </c>
      <c r="S884" s="66">
        <f>IF('Final Temp'!$D$17&gt;='Final Temp'!$I$13,Calcs!R884,"")</f>
        <v>139.78276471680289</v>
      </c>
    </row>
    <row r="885" spans="2:19" x14ac:dyDescent="0.25">
      <c r="B885" s="65">
        <f t="shared" si="57"/>
        <v>1591.199999999975</v>
      </c>
      <c r="C885" s="66">
        <f>'Final Temp'!$D$13+(('Final Temp'!$D$17-'Final Temp'!$D$13)*(1-EXP(-B885/'Final Temp'!$D$9)))</f>
        <v>138.79657677152755</v>
      </c>
      <c r="D885" s="65">
        <f>IF(C885&gt;'Final Temp'!$I$13,D884+A$2,0)</f>
        <v>1436.3999999999789</v>
      </c>
      <c r="E885" s="66">
        <f>IF(D885&gt;0,'Final Temp'!$I$13+(('Final Temp'!I$17-'Final Temp'!$I$13)*(1-EXP(-D885/'Final Temp'!I$9))),C885)</f>
        <v>139.99697429976032</v>
      </c>
      <c r="F885" s="66">
        <f>IF(D885=0,E885,'Final Temp'!$I$13)</f>
        <v>75</v>
      </c>
      <c r="G885" s="66">
        <f t="shared" si="58"/>
        <v>139.99697429976032</v>
      </c>
      <c r="H885" s="66">
        <f>'Final Temp'!D$13+(('Final Temp'!I$17-'Final Temp'!D$13)*(1-EXP(-B885/'Final Temp'!I$9)))</f>
        <v>139.99841128507691</v>
      </c>
      <c r="I885" s="66">
        <f>IF('Final Temp'!$D$17&gt;='Final Temp'!$I$13,Calcs!H885,"")</f>
        <v>139.99841128507691</v>
      </c>
      <c r="L885" s="65">
        <f t="shared" si="55"/>
        <v>884</v>
      </c>
      <c r="M885" s="66">
        <f>'Final Temp'!$D$13+(('Final Temp'!$D$17-'Final Temp'!$D$13)*(1-EXP(-L885/'Final Temp'!$D$9)))</f>
        <v>131.41844930860384</v>
      </c>
      <c r="N885" s="65">
        <f>IF(M885&gt;'Final Temp'!$I$13,N884+K$2,0)</f>
        <v>729</v>
      </c>
      <c r="O885" s="66">
        <f>IF(N885&gt;0,'Final Temp'!$I$13+(('Final Temp'!$I$17-'Final Temp'!$I$13)*(1-EXP(-N885/'Final Temp'!$I$9))),M885)</f>
        <v>139.58856849721343</v>
      </c>
      <c r="P885" s="66">
        <f>IF(N885=0,O885,'Final Temp'!$I$13)</f>
        <v>75</v>
      </c>
      <c r="Q885" s="66">
        <f t="shared" si="56"/>
        <v>139.58856849721343</v>
      </c>
      <c r="R885" s="66">
        <f>'Final Temp'!$D$13+(('Final Temp'!$I$17-'Final Temp'!$D$13)*(1-EXP(-L885/'Final Temp'!$I$9)))</f>
        <v>139.78426806914339</v>
      </c>
      <c r="S885" s="66">
        <f>IF('Final Temp'!$D$17&gt;='Final Temp'!$I$13,Calcs!R885,"")</f>
        <v>139.78426806914339</v>
      </c>
    </row>
    <row r="886" spans="2:19" x14ac:dyDescent="0.25">
      <c r="B886" s="65">
        <f t="shared" si="57"/>
        <v>1592.999999999975</v>
      </c>
      <c r="C886" s="66">
        <f>'Final Temp'!$D$13+(('Final Temp'!$D$17-'Final Temp'!$D$13)*(1-EXP(-B886/'Final Temp'!$D$9)))</f>
        <v>138.80257886991956</v>
      </c>
      <c r="D886" s="65">
        <f>IF(C886&gt;'Final Temp'!$I$13,D885+A$2,0)</f>
        <v>1438.1999999999789</v>
      </c>
      <c r="E886" s="66">
        <f>IF(D886&gt;0,'Final Temp'!$I$13+(('Final Temp'!I$17-'Final Temp'!$I$13)*(1-EXP(-D886/'Final Temp'!I$9))),C886)</f>
        <v>139.99701188561238</v>
      </c>
      <c r="F886" s="66">
        <f>IF(D886=0,E886,'Final Temp'!$I$13)</f>
        <v>75</v>
      </c>
      <c r="G886" s="66">
        <f t="shared" si="58"/>
        <v>139.99701188561238</v>
      </c>
      <c r="H886" s="66">
        <f>'Final Temp'!D$13+(('Final Temp'!I$17-'Final Temp'!D$13)*(1-EXP(-B886/'Final Temp'!I$9)))</f>
        <v>139.99843102041064</v>
      </c>
      <c r="I886" s="66">
        <f>IF('Final Temp'!$D$17&gt;='Final Temp'!$I$13,Calcs!H886,"")</f>
        <v>139.99843102041064</v>
      </c>
      <c r="L886" s="65">
        <f t="shared" si="55"/>
        <v>885</v>
      </c>
      <c r="M886" s="66">
        <f>'Final Temp'!$D$13+(('Final Temp'!$D$17-'Final Temp'!$D$13)*(1-EXP(-L886/'Final Temp'!$D$9)))</f>
        <v>131.44225387221297</v>
      </c>
      <c r="N886" s="65">
        <f>IF(M886&gt;'Final Temp'!$I$13,N885+K$2,0)</f>
        <v>730</v>
      </c>
      <c r="O886" s="66">
        <f>IF(N886&gt;0,'Final Temp'!$I$13+(('Final Temp'!$I$17-'Final Temp'!$I$13)*(1-EXP(-N886/'Final Temp'!$I$9))),M886)</f>
        <v>139.59141576264642</v>
      </c>
      <c r="P886" s="66">
        <f>IF(N886=0,O886,'Final Temp'!$I$13)</f>
        <v>75</v>
      </c>
      <c r="Q886" s="66">
        <f t="shared" si="56"/>
        <v>139.59141576264642</v>
      </c>
      <c r="R886" s="66">
        <f>'Final Temp'!$D$13+(('Final Temp'!$I$17-'Final Temp'!$D$13)*(1-EXP(-L886/'Final Temp'!$I$9)))</f>
        <v>139.78576101770312</v>
      </c>
      <c r="S886" s="66">
        <f>IF('Final Temp'!$D$17&gt;='Final Temp'!$I$13,Calcs!R886,"")</f>
        <v>139.78576101770312</v>
      </c>
    </row>
    <row r="887" spans="2:19" x14ac:dyDescent="0.25">
      <c r="B887" s="65">
        <f t="shared" si="57"/>
        <v>1594.7999999999749</v>
      </c>
      <c r="C887" s="66">
        <f>'Final Temp'!$D$13+(('Final Temp'!$D$17-'Final Temp'!$D$13)*(1-EXP(-B887/'Final Temp'!$D$9)))</f>
        <v>138.80855103272094</v>
      </c>
      <c r="D887" s="65">
        <f>IF(C887&gt;'Final Temp'!$I$13,D886+A$2,0)</f>
        <v>1439.9999999999789</v>
      </c>
      <c r="E887" s="66">
        <f>IF(D887&gt;0,'Final Temp'!$I$13+(('Final Temp'!I$17-'Final Temp'!$I$13)*(1-EXP(-D887/'Final Temp'!I$9))),C887)</f>
        <v>139.99704900456544</v>
      </c>
      <c r="F887" s="66">
        <f>IF(D887=0,E887,'Final Temp'!$I$13)</f>
        <v>75</v>
      </c>
      <c r="G887" s="66">
        <f t="shared" si="58"/>
        <v>139.99704900456544</v>
      </c>
      <c r="H887" s="66">
        <f>'Final Temp'!D$13+(('Final Temp'!I$17-'Final Temp'!D$13)*(1-EXP(-B887/'Final Temp'!I$9)))</f>
        <v>139.99845051058813</v>
      </c>
      <c r="I887" s="66">
        <f>IF('Final Temp'!$D$17&gt;='Final Temp'!$I$13,Calcs!H887,"")</f>
        <v>139.99845051058813</v>
      </c>
      <c r="L887" s="65">
        <f t="shared" si="55"/>
        <v>886</v>
      </c>
      <c r="M887" s="66">
        <f>'Final Temp'!$D$13+(('Final Temp'!$D$17-'Final Temp'!$D$13)*(1-EXP(-L887/'Final Temp'!$D$9)))</f>
        <v>131.46599240378788</v>
      </c>
      <c r="N887" s="65">
        <f>IF(M887&gt;'Final Temp'!$I$13,N886+K$2,0)</f>
        <v>731</v>
      </c>
      <c r="O887" s="66">
        <f>IF(N887&gt;0,'Final Temp'!$I$13+(('Final Temp'!$I$17-'Final Temp'!$I$13)*(1-EXP(-N887/'Final Temp'!$I$9))),M887)</f>
        <v>139.59424332389924</v>
      </c>
      <c r="P887" s="66">
        <f>IF(N887=0,O887,'Final Temp'!$I$13)</f>
        <v>75</v>
      </c>
      <c r="Q887" s="66">
        <f t="shared" si="56"/>
        <v>139.59424332389924</v>
      </c>
      <c r="R887" s="66">
        <f>'Final Temp'!$D$13+(('Final Temp'!$I$17-'Final Temp'!$D$13)*(1-EXP(-L887/'Final Temp'!$I$9)))</f>
        <v>139.78724363448032</v>
      </c>
      <c r="S887" s="66">
        <f>IF('Final Temp'!$D$17&gt;='Final Temp'!$I$13,Calcs!R887,"")</f>
        <v>139.78724363448032</v>
      </c>
    </row>
    <row r="888" spans="2:19" x14ac:dyDescent="0.25">
      <c r="B888" s="65">
        <f t="shared" si="57"/>
        <v>1596.5999999999749</v>
      </c>
      <c r="C888" s="66">
        <f>'Final Temp'!$D$13+(('Final Temp'!$D$17-'Final Temp'!$D$13)*(1-EXP(-B888/'Final Temp'!$D$9)))</f>
        <v>138.81449340923612</v>
      </c>
      <c r="D888" s="65">
        <f>IF(C888&gt;'Final Temp'!$I$13,D887+A$2,0)</f>
        <v>1441.7999999999788</v>
      </c>
      <c r="E888" s="66">
        <f>IF(D888&gt;0,'Final Temp'!$I$13+(('Final Temp'!I$17-'Final Temp'!$I$13)*(1-EXP(-D888/'Final Temp'!I$9))),C888)</f>
        <v>139.99708566241947</v>
      </c>
      <c r="F888" s="66">
        <f>IF(D888=0,E888,'Final Temp'!$I$13)</f>
        <v>75</v>
      </c>
      <c r="G888" s="66">
        <f t="shared" si="58"/>
        <v>139.99708566241947</v>
      </c>
      <c r="H888" s="66">
        <f>'Final Temp'!D$13+(('Final Temp'!I$17-'Final Temp'!D$13)*(1-EXP(-B888/'Final Temp'!I$9)))</f>
        <v>139.99846975865472</v>
      </c>
      <c r="I888" s="66">
        <f>IF('Final Temp'!$D$17&gt;='Final Temp'!$I$13,Calcs!H888,"")</f>
        <v>139.99846975865472</v>
      </c>
      <c r="L888" s="65">
        <f t="shared" si="55"/>
        <v>887</v>
      </c>
      <c r="M888" s="66">
        <f>'Final Temp'!$D$13+(('Final Temp'!$D$17-'Final Temp'!$D$13)*(1-EXP(-L888/'Final Temp'!$D$9)))</f>
        <v>131.48966508649642</v>
      </c>
      <c r="N888" s="65">
        <f>IF(M888&gt;'Final Temp'!$I$13,N887+K$2,0)</f>
        <v>732</v>
      </c>
      <c r="O888" s="66">
        <f>IF(N888&gt;0,'Final Temp'!$I$13+(('Final Temp'!$I$17-'Final Temp'!$I$13)*(1-EXP(-N888/'Final Temp'!$I$9))),M888)</f>
        <v>139.5970513173325</v>
      </c>
      <c r="P888" s="66">
        <f>IF(N888=0,O888,'Final Temp'!$I$13)</f>
        <v>75</v>
      </c>
      <c r="Q888" s="66">
        <f t="shared" si="56"/>
        <v>139.5970513173325</v>
      </c>
      <c r="R888" s="66">
        <f>'Final Temp'!$D$13+(('Final Temp'!$I$17-'Final Temp'!$D$13)*(1-EXP(-L888/'Final Temp'!$I$9)))</f>
        <v>139.78871599097485</v>
      </c>
      <c r="S888" s="66">
        <f>IF('Final Temp'!$D$17&gt;='Final Temp'!$I$13,Calcs!R888,"")</f>
        <v>139.78871599097485</v>
      </c>
    </row>
    <row r="889" spans="2:19" x14ac:dyDescent="0.25">
      <c r="B889" s="65">
        <f t="shared" si="57"/>
        <v>1598.3999999999749</v>
      </c>
      <c r="C889" s="66">
        <f>'Final Temp'!$D$13+(('Final Temp'!$D$17-'Final Temp'!$D$13)*(1-EXP(-B889/'Final Temp'!$D$9)))</f>
        <v>138.82040614802474</v>
      </c>
      <c r="D889" s="65">
        <f>IF(C889&gt;'Final Temp'!$I$13,D888+A$2,0)</f>
        <v>1443.5999999999788</v>
      </c>
      <c r="E889" s="66">
        <f>IF(D889&gt;0,'Final Temp'!$I$13+(('Final Temp'!I$17-'Final Temp'!$I$13)*(1-EXP(-D889/'Final Temp'!I$9))),C889)</f>
        <v>139.99712186490234</v>
      </c>
      <c r="F889" s="66">
        <f>IF(D889=0,E889,'Final Temp'!$I$13)</f>
        <v>75</v>
      </c>
      <c r="G889" s="66">
        <f t="shared" si="58"/>
        <v>139.99712186490234</v>
      </c>
      <c r="H889" s="66">
        <f>'Final Temp'!D$13+(('Final Temp'!I$17-'Final Temp'!D$13)*(1-EXP(-B889/'Final Temp'!I$9)))</f>
        <v>139.99848876761803</v>
      </c>
      <c r="I889" s="66">
        <f>IF('Final Temp'!$D$17&gt;='Final Temp'!$I$13,Calcs!H889,"")</f>
        <v>139.99848876761803</v>
      </c>
      <c r="L889" s="65">
        <f t="shared" si="55"/>
        <v>888</v>
      </c>
      <c r="M889" s="66">
        <f>'Final Temp'!$D$13+(('Final Temp'!$D$17-'Final Temp'!$D$13)*(1-EXP(-L889/'Final Temp'!$D$9)))</f>
        <v>131.51327210299826</v>
      </c>
      <c r="N889" s="65">
        <f>IF(M889&gt;'Final Temp'!$I$13,N888+K$2,0)</f>
        <v>733</v>
      </c>
      <c r="O889" s="66">
        <f>IF(N889&gt;0,'Final Temp'!$I$13+(('Final Temp'!$I$17-'Final Temp'!$I$13)*(1-EXP(-N889/'Final Temp'!$I$9))),M889)</f>
        <v>139.59983987836307</v>
      </c>
      <c r="P889" s="66">
        <f>IF(N889=0,O889,'Final Temp'!$I$13)</f>
        <v>75</v>
      </c>
      <c r="Q889" s="66">
        <f t="shared" si="56"/>
        <v>139.59983987836307</v>
      </c>
      <c r="R889" s="66">
        <f>'Final Temp'!$D$13+(('Final Temp'!$I$17-'Final Temp'!$D$13)*(1-EXP(-L889/'Final Temp'!$I$9)))</f>
        <v>139.79017815819191</v>
      </c>
      <c r="S889" s="66">
        <f>IF('Final Temp'!$D$17&gt;='Final Temp'!$I$13,Calcs!R889,"")</f>
        <v>139.79017815819191</v>
      </c>
    </row>
    <row r="890" spans="2:19" x14ac:dyDescent="0.25">
      <c r="B890" s="65">
        <f t="shared" si="57"/>
        <v>1600.1999999999748</v>
      </c>
      <c r="C890" s="66">
        <f>'Final Temp'!$D$13+(('Final Temp'!$D$17-'Final Temp'!$D$13)*(1-EXP(-B890/'Final Temp'!$D$9)))</f>
        <v>138.82628939690568</v>
      </c>
      <c r="D890" s="65">
        <f>IF(C890&gt;'Final Temp'!$I$13,D889+A$2,0)</f>
        <v>1445.3999999999787</v>
      </c>
      <c r="E890" s="66">
        <f>IF(D890&gt;0,'Final Temp'!$I$13+(('Final Temp'!I$17-'Final Temp'!$I$13)*(1-EXP(-D890/'Final Temp'!I$9))),C890)</f>
        <v>139.99715761767072</v>
      </c>
      <c r="F890" s="66">
        <f>IF(D890=0,E890,'Final Temp'!$I$13)</f>
        <v>75</v>
      </c>
      <c r="G890" s="66">
        <f t="shared" si="58"/>
        <v>139.99715761767072</v>
      </c>
      <c r="H890" s="66">
        <f>'Final Temp'!D$13+(('Final Temp'!I$17-'Final Temp'!D$13)*(1-EXP(-B890/'Final Temp'!I$9)))</f>
        <v>139.99850754044817</v>
      </c>
      <c r="I890" s="66">
        <f>IF('Final Temp'!$D$17&gt;='Final Temp'!$I$13,Calcs!H890,"")</f>
        <v>139.99850754044817</v>
      </c>
      <c r="L890" s="65">
        <f t="shared" si="55"/>
        <v>889</v>
      </c>
      <c r="M890" s="66">
        <f>'Final Temp'!$D$13+(('Final Temp'!$D$17-'Final Temp'!$D$13)*(1-EXP(-L890/'Final Temp'!$D$9)))</f>
        <v>131.53681363544646</v>
      </c>
      <c r="N890" s="65">
        <f>IF(M890&gt;'Final Temp'!$I$13,N889+K$2,0)</f>
        <v>734</v>
      </c>
      <c r="O890" s="66">
        <f>IF(N890&gt;0,'Final Temp'!$I$13+(('Final Temp'!$I$17-'Final Temp'!$I$13)*(1-EXP(-N890/'Final Temp'!$I$9))),M890)</f>
        <v>139.60260914147074</v>
      </c>
      <c r="P890" s="66">
        <f>IF(N890=0,O890,'Final Temp'!$I$13)</f>
        <v>75</v>
      </c>
      <c r="Q890" s="66">
        <f t="shared" si="56"/>
        <v>139.60260914147074</v>
      </c>
      <c r="R890" s="66">
        <f>'Final Temp'!$D$13+(('Final Temp'!$I$17-'Final Temp'!$D$13)*(1-EXP(-L890/'Final Temp'!$I$9)))</f>
        <v>139.79163020664521</v>
      </c>
      <c r="S890" s="66">
        <f>IF('Final Temp'!$D$17&gt;='Final Temp'!$I$13,Calcs!R890,"")</f>
        <v>139.79163020664521</v>
      </c>
    </row>
    <row r="891" spans="2:19" x14ac:dyDescent="0.25">
      <c r="B891" s="65">
        <f t="shared" si="57"/>
        <v>1601.9999999999748</v>
      </c>
      <c r="C891" s="66">
        <f>'Final Temp'!$D$13+(('Final Temp'!$D$17-'Final Temp'!$D$13)*(1-EXP(-B891/'Final Temp'!$D$9)))</f>
        <v>138.83214330296039</v>
      </c>
      <c r="D891" s="65">
        <f>IF(C891&gt;'Final Temp'!$I$13,D890+A$2,0)</f>
        <v>1447.1999999999787</v>
      </c>
      <c r="E891" s="66">
        <f>IF(D891&gt;0,'Final Temp'!$I$13+(('Final Temp'!I$17-'Final Temp'!$I$13)*(1-EXP(-D891/'Final Temp'!I$9))),C891)</f>
        <v>139.99719292631107</v>
      </c>
      <c r="F891" s="66">
        <f>IF(D891=0,E891,'Final Temp'!$I$13)</f>
        <v>75</v>
      </c>
      <c r="G891" s="66">
        <f t="shared" si="58"/>
        <v>139.99719292631107</v>
      </c>
      <c r="H891" s="66">
        <f>'Final Temp'!D$13+(('Final Temp'!I$17-'Final Temp'!D$13)*(1-EXP(-B891/'Final Temp'!I$9)))</f>
        <v>139.99852608007848</v>
      </c>
      <c r="I891" s="66">
        <f>IF('Final Temp'!$D$17&gt;='Final Temp'!$I$13,Calcs!H891,"")</f>
        <v>139.99852608007848</v>
      </c>
      <c r="L891" s="65">
        <f t="shared" si="55"/>
        <v>890</v>
      </c>
      <c r="M891" s="66">
        <f>'Final Temp'!$D$13+(('Final Temp'!$D$17-'Final Temp'!$D$13)*(1-EXP(-L891/'Final Temp'!$D$9)))</f>
        <v>131.56028986548873</v>
      </c>
      <c r="N891" s="65">
        <f>IF(M891&gt;'Final Temp'!$I$13,N890+K$2,0)</f>
        <v>735</v>
      </c>
      <c r="O891" s="66">
        <f>IF(N891&gt;0,'Final Temp'!$I$13+(('Final Temp'!$I$17-'Final Temp'!$I$13)*(1-EXP(-N891/'Final Temp'!$I$9))),M891)</f>
        <v>139.60535924020456</v>
      </c>
      <c r="P891" s="66">
        <f>IF(N891=0,O891,'Final Temp'!$I$13)</f>
        <v>75</v>
      </c>
      <c r="Q891" s="66">
        <f t="shared" si="56"/>
        <v>139.60535924020456</v>
      </c>
      <c r="R891" s="66">
        <f>'Final Temp'!$D$13+(('Final Temp'!$I$17-'Final Temp'!$D$13)*(1-EXP(-L891/'Final Temp'!$I$9)))</f>
        <v>139.79307220636053</v>
      </c>
      <c r="S891" s="66">
        <f>IF('Final Temp'!$D$17&gt;='Final Temp'!$I$13,Calcs!R891,"")</f>
        <v>139.79307220636053</v>
      </c>
    </row>
    <row r="892" spans="2:19" x14ac:dyDescent="0.25">
      <c r="B892" s="65">
        <f t="shared" si="57"/>
        <v>1603.7999999999747</v>
      </c>
      <c r="C892" s="66">
        <f>'Final Temp'!$D$13+(('Final Temp'!$D$17-'Final Temp'!$D$13)*(1-EXP(-B892/'Final Temp'!$D$9)))</f>
        <v>138.83796801253681</v>
      </c>
      <c r="D892" s="65">
        <f>IF(C892&gt;'Final Temp'!$I$13,D891+A$2,0)</f>
        <v>1448.9999999999786</v>
      </c>
      <c r="E892" s="66">
        <f>IF(D892&gt;0,'Final Temp'!$I$13+(('Final Temp'!I$17-'Final Temp'!$I$13)*(1-EXP(-D892/'Final Temp'!I$9))),C892)</f>
        <v>139.99722779634047</v>
      </c>
      <c r="F892" s="66">
        <f>IF(D892=0,E892,'Final Temp'!$I$13)</f>
        <v>75</v>
      </c>
      <c r="G892" s="66">
        <f t="shared" si="58"/>
        <v>139.99722779634047</v>
      </c>
      <c r="H892" s="66">
        <f>'Final Temp'!D$13+(('Final Temp'!I$17-'Final Temp'!D$13)*(1-EXP(-B892/'Final Temp'!I$9)))</f>
        <v>139.99854438940579</v>
      </c>
      <c r="I892" s="66">
        <f>IF('Final Temp'!$D$17&gt;='Final Temp'!$I$13,Calcs!H892,"")</f>
        <v>139.99854438940579</v>
      </c>
      <c r="L892" s="65">
        <f t="shared" si="55"/>
        <v>891</v>
      </c>
      <c r="M892" s="66">
        <f>'Final Temp'!$D$13+(('Final Temp'!$D$17-'Final Temp'!$D$13)*(1-EXP(-L892/'Final Temp'!$D$9)))</f>
        <v>131.58370097426896</v>
      </c>
      <c r="N892" s="65">
        <f>IF(M892&gt;'Final Temp'!$I$13,N891+K$2,0)</f>
        <v>736</v>
      </c>
      <c r="O892" s="66">
        <f>IF(N892&gt;0,'Final Temp'!$I$13+(('Final Temp'!$I$17-'Final Temp'!$I$13)*(1-EXP(-N892/'Final Temp'!$I$9))),M892)</f>
        <v>139.60809030718946</v>
      </c>
      <c r="P892" s="66">
        <f>IF(N892=0,O892,'Final Temp'!$I$13)</f>
        <v>75</v>
      </c>
      <c r="Q892" s="66">
        <f t="shared" si="56"/>
        <v>139.60809030718946</v>
      </c>
      <c r="R892" s="66">
        <f>'Final Temp'!$D$13+(('Final Temp'!$I$17-'Final Temp'!$D$13)*(1-EXP(-L892/'Final Temp'!$I$9)))</f>
        <v>139.79450422687904</v>
      </c>
      <c r="S892" s="66">
        <f>IF('Final Temp'!$D$17&gt;='Final Temp'!$I$13,Calcs!R892,"")</f>
        <v>139.79450422687904</v>
      </c>
    </row>
    <row r="893" spans="2:19" x14ac:dyDescent="0.25">
      <c r="B893" s="65">
        <f t="shared" si="57"/>
        <v>1605.5999999999747</v>
      </c>
      <c r="C893" s="66">
        <f>'Final Temp'!$D$13+(('Final Temp'!$D$17-'Final Temp'!$D$13)*(1-EXP(-B893/'Final Temp'!$D$9)))</f>
        <v>138.84376367125304</v>
      </c>
      <c r="D893" s="65">
        <f>IF(C893&gt;'Final Temp'!$I$13,D892+A$2,0)</f>
        <v>1450.7999999999786</v>
      </c>
      <c r="E893" s="66">
        <f>IF(D893&gt;0,'Final Temp'!$I$13+(('Final Temp'!I$17-'Final Temp'!$I$13)*(1-EXP(-D893/'Final Temp'!I$9))),C893)</f>
        <v>139.99726223320738</v>
      </c>
      <c r="F893" s="66">
        <f>IF(D893=0,E893,'Final Temp'!$I$13)</f>
        <v>75</v>
      </c>
      <c r="G893" s="66">
        <f t="shared" si="58"/>
        <v>139.99726223320738</v>
      </c>
      <c r="H893" s="66">
        <f>'Final Temp'!D$13+(('Final Temp'!I$17-'Final Temp'!D$13)*(1-EXP(-B893/'Final Temp'!I$9)))</f>
        <v>139.998562471291</v>
      </c>
      <c r="I893" s="66">
        <f>IF('Final Temp'!$D$17&gt;='Final Temp'!$I$13,Calcs!H893,"")</f>
        <v>139.998562471291</v>
      </c>
      <c r="L893" s="65">
        <f t="shared" si="55"/>
        <v>892</v>
      </c>
      <c r="M893" s="66">
        <f>'Final Temp'!$D$13+(('Final Temp'!$D$17-'Final Temp'!$D$13)*(1-EXP(-L893/'Final Temp'!$D$9)))</f>
        <v>131.60704714242854</v>
      </c>
      <c r="N893" s="65">
        <f>IF(M893&gt;'Final Temp'!$I$13,N892+K$2,0)</f>
        <v>737</v>
      </c>
      <c r="O893" s="66">
        <f>IF(N893&gt;0,'Final Temp'!$I$13+(('Final Temp'!$I$17-'Final Temp'!$I$13)*(1-EXP(-N893/'Final Temp'!$I$9))),M893)</f>
        <v>139.6108024741325</v>
      </c>
      <c r="P893" s="66">
        <f>IF(N893=0,O893,'Final Temp'!$I$13)</f>
        <v>75</v>
      </c>
      <c r="Q893" s="66">
        <f t="shared" si="56"/>
        <v>139.6108024741325</v>
      </c>
      <c r="R893" s="66">
        <f>'Final Temp'!$D$13+(('Final Temp'!$I$17-'Final Temp'!$D$13)*(1-EXP(-L893/'Final Temp'!$I$9)))</f>
        <v>139.79592633726065</v>
      </c>
      <c r="S893" s="66">
        <f>IF('Final Temp'!$D$17&gt;='Final Temp'!$I$13,Calcs!R893,"")</f>
        <v>139.79592633726065</v>
      </c>
    </row>
    <row r="894" spans="2:19" x14ac:dyDescent="0.25">
      <c r="B894" s="65">
        <f t="shared" si="57"/>
        <v>1607.3999999999746</v>
      </c>
      <c r="C894" s="66">
        <f>'Final Temp'!$D$13+(('Final Temp'!$D$17-'Final Temp'!$D$13)*(1-EXP(-B894/'Final Temp'!$D$9)))</f>
        <v>138.84953042400087</v>
      </c>
      <c r="D894" s="65">
        <f>IF(C894&gt;'Final Temp'!$I$13,D893+A$2,0)</f>
        <v>1452.5999999999785</v>
      </c>
      <c r="E894" s="66">
        <f>IF(D894&gt;0,'Final Temp'!$I$13+(('Final Temp'!I$17-'Final Temp'!$I$13)*(1-EXP(-D894/'Final Temp'!I$9))),C894)</f>
        <v>139.99729624229269</v>
      </c>
      <c r="F894" s="66">
        <f>IF(D894=0,E894,'Final Temp'!$I$13)</f>
        <v>75</v>
      </c>
      <c r="G894" s="66">
        <f t="shared" si="58"/>
        <v>139.99729624229269</v>
      </c>
      <c r="H894" s="66">
        <f>'Final Temp'!D$13+(('Final Temp'!I$17-'Final Temp'!D$13)*(1-EXP(-B894/'Final Temp'!I$9)))</f>
        <v>139.9985803285594</v>
      </c>
      <c r="I894" s="66">
        <f>IF('Final Temp'!$D$17&gt;='Final Temp'!$I$13,Calcs!H894,"")</f>
        <v>139.9985803285594</v>
      </c>
      <c r="L894" s="65">
        <f t="shared" si="55"/>
        <v>893</v>
      </c>
      <c r="M894" s="66">
        <f>'Final Temp'!$D$13+(('Final Temp'!$D$17-'Final Temp'!$D$13)*(1-EXP(-L894/'Final Temp'!$D$9)))</f>
        <v>131.63032855010775</v>
      </c>
      <c r="N894" s="65">
        <f>IF(M894&gt;'Final Temp'!$I$13,N893+K$2,0)</f>
        <v>738</v>
      </c>
      <c r="O894" s="66">
        <f>IF(N894&gt;0,'Final Temp'!$I$13+(('Final Temp'!$I$17-'Final Temp'!$I$13)*(1-EXP(-N894/'Final Temp'!$I$9))),M894)</f>
        <v>139.61349587182931</v>
      </c>
      <c r="P894" s="66">
        <f>IF(N894=0,O894,'Final Temp'!$I$13)</f>
        <v>75</v>
      </c>
      <c r="Q894" s="66">
        <f t="shared" si="56"/>
        <v>139.61349587182931</v>
      </c>
      <c r="R894" s="66">
        <f>'Final Temp'!$D$13+(('Final Temp'!$I$17-'Final Temp'!$D$13)*(1-EXP(-L894/'Final Temp'!$I$9)))</f>
        <v>139.79733860608732</v>
      </c>
      <c r="S894" s="66">
        <f>IF('Final Temp'!$D$17&gt;='Final Temp'!$I$13,Calcs!R894,"")</f>
        <v>139.79733860608732</v>
      </c>
    </row>
    <row r="895" spans="2:19" x14ac:dyDescent="0.25">
      <c r="B895" s="65">
        <f t="shared" si="57"/>
        <v>1609.1999999999746</v>
      </c>
      <c r="C895" s="66">
        <f>'Final Temp'!$D$13+(('Final Temp'!$D$17-'Final Temp'!$D$13)*(1-EXP(-B895/'Final Temp'!$D$9)))</f>
        <v>138.85526841494936</v>
      </c>
      <c r="D895" s="65">
        <f>IF(C895&gt;'Final Temp'!$I$13,D894+A$2,0)</f>
        <v>1454.3999999999785</v>
      </c>
      <c r="E895" s="66">
        <f>IF(D895&gt;0,'Final Temp'!$I$13+(('Final Temp'!I$17-'Final Temp'!$I$13)*(1-EXP(-D895/'Final Temp'!I$9))),C895)</f>
        <v>139.99732982891035</v>
      </c>
      <c r="F895" s="66">
        <f>IF(D895=0,E895,'Final Temp'!$I$13)</f>
        <v>75</v>
      </c>
      <c r="G895" s="66">
        <f t="shared" si="58"/>
        <v>139.99732982891035</v>
      </c>
      <c r="H895" s="66">
        <f>'Final Temp'!D$13+(('Final Temp'!I$17-'Final Temp'!D$13)*(1-EXP(-B895/'Final Temp'!I$9)))</f>
        <v>139.99859796400128</v>
      </c>
      <c r="I895" s="66">
        <f>IF('Final Temp'!$D$17&gt;='Final Temp'!$I$13,Calcs!H895,"")</f>
        <v>139.99859796400128</v>
      </c>
      <c r="L895" s="65">
        <f t="shared" si="55"/>
        <v>894</v>
      </c>
      <c r="M895" s="66">
        <f>'Final Temp'!$D$13+(('Final Temp'!$D$17-'Final Temp'!$D$13)*(1-EXP(-L895/'Final Temp'!$D$9)))</f>
        <v>131.65354537694722</v>
      </c>
      <c r="N895" s="65">
        <f>IF(M895&gt;'Final Temp'!$I$13,N894+K$2,0)</f>
        <v>739</v>
      </c>
      <c r="O895" s="66">
        <f>IF(N895&gt;0,'Final Temp'!$I$13+(('Final Temp'!$I$17-'Final Temp'!$I$13)*(1-EXP(-N895/'Final Temp'!$I$9))),M895)</f>
        <v>139.61617063017036</v>
      </c>
      <c r="P895" s="66">
        <f>IF(N895=0,O895,'Final Temp'!$I$13)</f>
        <v>75</v>
      </c>
      <c r="Q895" s="66">
        <f t="shared" si="56"/>
        <v>139.61617063017036</v>
      </c>
      <c r="R895" s="66">
        <f>'Final Temp'!$D$13+(('Final Temp'!$I$17-'Final Temp'!$D$13)*(1-EXP(-L895/'Final Temp'!$I$9)))</f>
        <v>139.79874110146648</v>
      </c>
      <c r="S895" s="66">
        <f>IF('Final Temp'!$D$17&gt;='Final Temp'!$I$13,Calcs!R895,"")</f>
        <v>139.79874110146648</v>
      </c>
    </row>
    <row r="896" spans="2:19" x14ac:dyDescent="0.25">
      <c r="B896" s="65">
        <f t="shared" si="57"/>
        <v>1610.9999999999745</v>
      </c>
      <c r="C896" s="66">
        <f>'Final Temp'!$D$13+(('Final Temp'!$D$17-'Final Temp'!$D$13)*(1-EXP(-B896/'Final Temp'!$D$9)))</f>
        <v>138.86097778754859</v>
      </c>
      <c r="D896" s="65">
        <f>IF(C896&gt;'Final Temp'!$I$13,D895+A$2,0)</f>
        <v>1456.1999999999784</v>
      </c>
      <c r="E896" s="66">
        <f>IF(D896&gt;0,'Final Temp'!$I$13+(('Final Temp'!I$17-'Final Temp'!$I$13)*(1-EXP(-D896/'Final Temp'!I$9))),C896)</f>
        <v>139.99736299830835</v>
      </c>
      <c r="F896" s="66">
        <f>IF(D896=0,E896,'Final Temp'!$I$13)</f>
        <v>75</v>
      </c>
      <c r="G896" s="66">
        <f t="shared" si="58"/>
        <v>139.99736299830835</v>
      </c>
      <c r="H896" s="66">
        <f>'Final Temp'!D$13+(('Final Temp'!I$17-'Final Temp'!D$13)*(1-EXP(-B896/'Final Temp'!I$9)))</f>
        <v>139.9986153803722</v>
      </c>
      <c r="I896" s="66">
        <f>IF('Final Temp'!$D$17&gt;='Final Temp'!$I$13,Calcs!H896,"")</f>
        <v>139.9986153803722</v>
      </c>
      <c r="L896" s="65">
        <f t="shared" si="55"/>
        <v>895</v>
      </c>
      <c r="M896" s="66">
        <f>'Final Temp'!$D$13+(('Final Temp'!$D$17-'Final Temp'!$D$13)*(1-EXP(-L896/'Final Temp'!$D$9)))</f>
        <v>131.67669780208922</v>
      </c>
      <c r="N896" s="65">
        <f>IF(M896&gt;'Final Temp'!$I$13,N895+K$2,0)</f>
        <v>740</v>
      </c>
      <c r="O896" s="66">
        <f>IF(N896&gt;0,'Final Temp'!$I$13+(('Final Temp'!$I$17-'Final Temp'!$I$13)*(1-EXP(-N896/'Final Temp'!$I$9))),M896)</f>
        <v>139.61882687814716</v>
      </c>
      <c r="P896" s="66">
        <f>IF(N896=0,O896,'Final Temp'!$I$13)</f>
        <v>75</v>
      </c>
      <c r="Q896" s="66">
        <f t="shared" si="56"/>
        <v>139.61882687814716</v>
      </c>
      <c r="R896" s="66">
        <f>'Final Temp'!$D$13+(('Final Temp'!$I$17-'Final Temp'!$D$13)*(1-EXP(-L896/'Final Temp'!$I$9)))</f>
        <v>139.80013389103408</v>
      </c>
      <c r="S896" s="66">
        <f>IF('Final Temp'!$D$17&gt;='Final Temp'!$I$13,Calcs!R896,"")</f>
        <v>139.80013389103408</v>
      </c>
    </row>
    <row r="897" spans="2:19" x14ac:dyDescent="0.25">
      <c r="B897" s="65">
        <f t="shared" si="57"/>
        <v>1612.7999999999745</v>
      </c>
      <c r="C897" s="66">
        <f>'Final Temp'!$D$13+(('Final Temp'!$D$17-'Final Temp'!$D$13)*(1-EXP(-B897/'Final Temp'!$D$9)))</f>
        <v>138.86665868453318</v>
      </c>
      <c r="D897" s="65">
        <f>IF(C897&gt;'Final Temp'!$I$13,D896+A$2,0)</f>
        <v>1457.9999999999784</v>
      </c>
      <c r="E897" s="66">
        <f>IF(D897&gt;0,'Final Temp'!$I$13+(('Final Temp'!I$17-'Final Temp'!$I$13)*(1-EXP(-D897/'Final Temp'!I$9))),C897)</f>
        <v>139.99739575566946</v>
      </c>
      <c r="F897" s="66">
        <f>IF(D897=0,E897,'Final Temp'!$I$13)</f>
        <v>75</v>
      </c>
      <c r="G897" s="66">
        <f t="shared" si="58"/>
        <v>139.99739575566946</v>
      </c>
      <c r="H897" s="66">
        <f>'Final Temp'!D$13+(('Final Temp'!I$17-'Final Temp'!D$13)*(1-EXP(-B897/'Final Temp'!I$9)))</f>
        <v>139.99863258039343</v>
      </c>
      <c r="I897" s="66">
        <f>IF('Final Temp'!$D$17&gt;='Final Temp'!$I$13,Calcs!H897,"")</f>
        <v>139.99863258039343</v>
      </c>
      <c r="L897" s="65">
        <f t="shared" si="55"/>
        <v>896</v>
      </c>
      <c r="M897" s="66">
        <f>'Final Temp'!$D$13+(('Final Temp'!$D$17-'Final Temp'!$D$13)*(1-EXP(-L897/'Final Temp'!$D$9)))</f>
        <v>131.69978600417915</v>
      </c>
      <c r="N897" s="65">
        <f>IF(M897&gt;'Final Temp'!$I$13,N896+K$2,0)</f>
        <v>741</v>
      </c>
      <c r="O897" s="66">
        <f>IF(N897&gt;0,'Final Temp'!$I$13+(('Final Temp'!$I$17-'Final Temp'!$I$13)*(1-EXP(-N897/'Final Temp'!$I$9))),M897)</f>
        <v>139.62146474385867</v>
      </c>
      <c r="P897" s="66">
        <f>IF(N897=0,O897,'Final Temp'!$I$13)</f>
        <v>75</v>
      </c>
      <c r="Q897" s="66">
        <f t="shared" si="56"/>
        <v>139.62146474385867</v>
      </c>
      <c r="R897" s="66">
        <f>'Final Temp'!$D$13+(('Final Temp'!$I$17-'Final Temp'!$D$13)*(1-EXP(-L897/'Final Temp'!$I$9)))</f>
        <v>139.80151704195816</v>
      </c>
      <c r="S897" s="66">
        <f>IF('Final Temp'!$D$17&gt;='Final Temp'!$I$13,Calcs!R897,"")</f>
        <v>139.80151704195816</v>
      </c>
    </row>
    <row r="898" spans="2:19" x14ac:dyDescent="0.25">
      <c r="B898" s="65">
        <f t="shared" si="57"/>
        <v>1614.5999999999744</v>
      </c>
      <c r="C898" s="66">
        <f>'Final Temp'!$D$13+(('Final Temp'!$D$17-'Final Temp'!$D$13)*(1-EXP(-B898/'Final Temp'!$D$9)))</f>
        <v>138.87231124792586</v>
      </c>
      <c r="D898" s="65">
        <f>IF(C898&gt;'Final Temp'!$I$13,D897+A$2,0)</f>
        <v>1459.7999999999784</v>
      </c>
      <c r="E898" s="66">
        <f>IF(D898&gt;0,'Final Temp'!$I$13+(('Final Temp'!I$17-'Final Temp'!$I$13)*(1-EXP(-D898/'Final Temp'!I$9))),C898)</f>
        <v>139.9974281061121</v>
      </c>
      <c r="F898" s="66">
        <f>IF(D898=0,E898,'Final Temp'!$I$13)</f>
        <v>75</v>
      </c>
      <c r="G898" s="66">
        <f t="shared" si="58"/>
        <v>139.9974281061121</v>
      </c>
      <c r="H898" s="66">
        <f>'Final Temp'!D$13+(('Final Temp'!I$17-'Final Temp'!D$13)*(1-EXP(-B898/'Final Temp'!I$9)))</f>
        <v>139.99864956675259</v>
      </c>
      <c r="I898" s="66">
        <f>IF('Final Temp'!$D$17&gt;='Final Temp'!$I$13,Calcs!H898,"")</f>
        <v>139.99864956675259</v>
      </c>
      <c r="L898" s="65">
        <f t="shared" si="55"/>
        <v>897</v>
      </c>
      <c r="M898" s="66">
        <f>'Final Temp'!$D$13+(('Final Temp'!$D$17-'Final Temp'!$D$13)*(1-EXP(-L898/'Final Temp'!$D$9)))</f>
        <v>131.72281016136682</v>
      </c>
      <c r="N898" s="65">
        <f>IF(M898&gt;'Final Temp'!$I$13,N897+K$2,0)</f>
        <v>742</v>
      </c>
      <c r="O898" s="66">
        <f>IF(N898&gt;0,'Final Temp'!$I$13+(('Final Temp'!$I$17-'Final Temp'!$I$13)*(1-EXP(-N898/'Final Temp'!$I$9))),M898)</f>
        <v>139.62408435451724</v>
      </c>
      <c r="P898" s="66">
        <f>IF(N898=0,O898,'Final Temp'!$I$13)</f>
        <v>75</v>
      </c>
      <c r="Q898" s="66">
        <f t="shared" si="56"/>
        <v>139.62408435451724</v>
      </c>
      <c r="R898" s="66">
        <f>'Final Temp'!$D$13+(('Final Temp'!$I$17-'Final Temp'!$D$13)*(1-EXP(-L898/'Final Temp'!$I$9)))</f>
        <v>139.80289062094189</v>
      </c>
      <c r="S898" s="66">
        <f>IF('Final Temp'!$D$17&gt;='Final Temp'!$I$13,Calcs!R898,"")</f>
        <v>139.80289062094189</v>
      </c>
    </row>
    <row r="899" spans="2:19" x14ac:dyDescent="0.25">
      <c r="B899" s="65">
        <f t="shared" si="57"/>
        <v>1616.3999999999744</v>
      </c>
      <c r="C899" s="66">
        <f>'Final Temp'!$D$13+(('Final Temp'!$D$17-'Final Temp'!$D$13)*(1-EXP(-B899/'Final Temp'!$D$9)))</f>
        <v>138.87793561904101</v>
      </c>
      <c r="D899" s="65">
        <f>IF(C899&gt;'Final Temp'!$I$13,D898+A$2,0)</f>
        <v>1461.5999999999783</v>
      </c>
      <c r="E899" s="66">
        <f>IF(D899&gt;0,'Final Temp'!$I$13+(('Final Temp'!I$17-'Final Temp'!$I$13)*(1-EXP(-D899/'Final Temp'!I$9))),C899)</f>
        <v>139.99746005469109</v>
      </c>
      <c r="F899" s="66">
        <f>IF(D899=0,E899,'Final Temp'!$I$13)</f>
        <v>75</v>
      </c>
      <c r="G899" s="66">
        <f t="shared" si="58"/>
        <v>139.99746005469109</v>
      </c>
      <c r="H899" s="66">
        <f>'Final Temp'!D$13+(('Final Temp'!I$17-'Final Temp'!D$13)*(1-EXP(-B899/'Final Temp'!I$9)))</f>
        <v>139.99866634210383</v>
      </c>
      <c r="I899" s="66">
        <f>IF('Final Temp'!$D$17&gt;='Final Temp'!$I$13,Calcs!H899,"")</f>
        <v>139.99866634210383</v>
      </c>
      <c r="L899" s="65">
        <f t="shared" ref="L899:L901" si="59">L898+K$2</f>
        <v>898</v>
      </c>
      <c r="M899" s="66">
        <f>'Final Temp'!$D$13+(('Final Temp'!$D$17-'Final Temp'!$D$13)*(1-EXP(-L899/'Final Temp'!$D$9)))</f>
        <v>131.74577045130789</v>
      </c>
      <c r="N899" s="65">
        <f>IF(M899&gt;'Final Temp'!$I$13,N898+K$2,0)</f>
        <v>743</v>
      </c>
      <c r="O899" s="66">
        <f>IF(N899&gt;0,'Final Temp'!$I$13+(('Final Temp'!$I$17-'Final Temp'!$I$13)*(1-EXP(-N899/'Final Temp'!$I$9))),M899)</f>
        <v>139.62668583645495</v>
      </c>
      <c r="P899" s="66">
        <f>IF(N899=0,O899,'Final Temp'!$I$13)</f>
        <v>75</v>
      </c>
      <c r="Q899" s="66">
        <f t="shared" ref="Q899:Q901" si="60">IF(O899&gt;P899,O899,P899)</f>
        <v>139.62668583645495</v>
      </c>
      <c r="R899" s="66">
        <f>'Final Temp'!$D$13+(('Final Temp'!$I$17-'Final Temp'!$D$13)*(1-EXP(-L899/'Final Temp'!$I$9)))</f>
        <v>139.80425469422676</v>
      </c>
      <c r="S899" s="66">
        <f>IF('Final Temp'!$D$17&gt;='Final Temp'!$I$13,Calcs!R899,"")</f>
        <v>139.80425469422676</v>
      </c>
    </row>
    <row r="900" spans="2:19" x14ac:dyDescent="0.25">
      <c r="B900" s="65">
        <f t="shared" si="57"/>
        <v>1618.1999999999744</v>
      </c>
      <c r="C900" s="66">
        <f>'Final Temp'!$D$13+(('Final Temp'!$D$17-'Final Temp'!$D$13)*(1-EXP(-B900/'Final Temp'!$D$9)))</f>
        <v>138.8835319384882</v>
      </c>
      <c r="D900" s="65">
        <f>IF(C900&gt;'Final Temp'!$I$13,D899+A$2,0)</f>
        <v>1463.3999999999783</v>
      </c>
      <c r="E900" s="66">
        <f>IF(D900&gt;0,'Final Temp'!$I$13+(('Final Temp'!I$17-'Final Temp'!$I$13)*(1-EXP(-D900/'Final Temp'!I$9))),C900)</f>
        <v>139.99749160639846</v>
      </c>
      <c r="F900" s="66">
        <f>IF(D900=0,E900,'Final Temp'!$I$13)</f>
        <v>75</v>
      </c>
      <c r="G900" s="66">
        <f t="shared" si="58"/>
        <v>139.99749160639846</v>
      </c>
      <c r="H900" s="66">
        <f>'Final Temp'!D$13+(('Final Temp'!I$17-'Final Temp'!D$13)*(1-EXP(-B900/'Final Temp'!I$9)))</f>
        <v>139.99868290906826</v>
      </c>
      <c r="I900" s="66">
        <f>IF('Final Temp'!$D$17&gt;='Final Temp'!$I$13,Calcs!H900,"")</f>
        <v>139.99868290906826</v>
      </c>
      <c r="L900" s="65">
        <f t="shared" si="59"/>
        <v>899</v>
      </c>
      <c r="M900" s="66">
        <f>'Final Temp'!$D$13+(('Final Temp'!$D$17-'Final Temp'!$D$13)*(1-EXP(-L900/'Final Temp'!$D$9)))</f>
        <v>131.76866705116518</v>
      </c>
      <c r="N900" s="65">
        <f>IF(M900&gt;'Final Temp'!$I$13,N899+K$2,0)</f>
        <v>744</v>
      </c>
      <c r="O900" s="66">
        <f>IF(N900&gt;0,'Final Temp'!$I$13+(('Final Temp'!$I$17-'Final Temp'!$I$13)*(1-EXP(-N900/'Final Temp'!$I$9))),M900)</f>
        <v>139.62926931512953</v>
      </c>
      <c r="P900" s="66">
        <f>IF(N900=0,O900,'Final Temp'!$I$13)</f>
        <v>75</v>
      </c>
      <c r="Q900" s="66">
        <f t="shared" si="60"/>
        <v>139.62926931512953</v>
      </c>
      <c r="R900" s="66">
        <f>'Final Temp'!$D$13+(('Final Temp'!$I$17-'Final Temp'!$D$13)*(1-EXP(-L900/'Final Temp'!$I$9)))</f>
        <v>139.8056093275959</v>
      </c>
      <c r="S900" s="66">
        <f>IF('Final Temp'!$D$17&gt;='Final Temp'!$I$13,Calcs!R900,"")</f>
        <v>139.8056093275959</v>
      </c>
    </row>
    <row r="901" spans="2:19" x14ac:dyDescent="0.25">
      <c r="B901" s="65">
        <f t="shared" si="57"/>
        <v>1619.9999999999743</v>
      </c>
      <c r="C901" s="66">
        <f>'Final Temp'!$D$13+(('Final Temp'!$D$17-'Final Temp'!$D$13)*(1-EXP(-B901/'Final Temp'!$D$9)))</f>
        <v>138.8891003461757</v>
      </c>
      <c r="D901" s="65">
        <f>IF(C901&gt;'Final Temp'!$I$13,D900+A$2,0)</f>
        <v>1465.1999999999782</v>
      </c>
      <c r="E901" s="66">
        <f>IF(D901&gt;0,'Final Temp'!$I$13+(('Final Temp'!I$17-'Final Temp'!$I$13)*(1-EXP(-D901/'Final Temp'!I$9))),C901)</f>
        <v>139.9975227661642</v>
      </c>
      <c r="F901" s="66">
        <f>IF(D901=0,E901,'Final Temp'!$I$13)</f>
        <v>75</v>
      </c>
      <c r="G901" s="66">
        <f t="shared" si="58"/>
        <v>139.9975227661642</v>
      </c>
      <c r="H901" s="66">
        <f>'Final Temp'!D$13+(('Final Temp'!I$17-'Final Temp'!D$13)*(1-EXP(-B901/'Final Temp'!I$9)))</f>
        <v>139.9986992702346</v>
      </c>
      <c r="I901" s="66">
        <f>IF('Final Temp'!$D$17&gt;='Final Temp'!$I$13,Calcs!H901,"")</f>
        <v>139.9986992702346</v>
      </c>
      <c r="L901" s="68">
        <f t="shared" si="59"/>
        <v>900</v>
      </c>
      <c r="M901" s="69">
        <f>'Final Temp'!$D$13+(('Final Temp'!$D$17-'Final Temp'!$D$13)*(1-EXP(-L901/'Final Temp'!$D$9)))</f>
        <v>131.79150013761011</v>
      </c>
      <c r="N901" s="68">
        <f>IF(M901&gt;'Final Temp'!$I$13,N900+K$2,0)</f>
        <v>745</v>
      </c>
      <c r="O901" s="69">
        <f>IF(N901&gt;0,'Final Temp'!$I$13+(('Final Temp'!$I$17-'Final Temp'!$I$13)*(1-EXP(-N901/'Final Temp'!$I$9))),M901)</f>
        <v>139.63183491513055</v>
      </c>
      <c r="P901" s="69">
        <f>IF(N901=0,O901,'Final Temp'!$I$13)</f>
        <v>75</v>
      </c>
      <c r="Q901" s="69">
        <f t="shared" si="60"/>
        <v>139.63183491513055</v>
      </c>
      <c r="R901" s="69">
        <f>'Final Temp'!$D$13+(('Final Temp'!$I$17-'Final Temp'!$D$13)*(1-EXP(-L901/'Final Temp'!$I$9)))</f>
        <v>139.80695458637723</v>
      </c>
      <c r="S901" s="66">
        <f>IF('Final Temp'!$D$17&gt;='Final Temp'!$I$13,Calcs!R901,"")</f>
        <v>139.80695458637723</v>
      </c>
    </row>
    <row r="902" spans="2:19" x14ac:dyDescent="0.25">
      <c r="B902" s="65">
        <f t="shared" si="57"/>
        <v>1621.7999999999743</v>
      </c>
      <c r="C902" s="66">
        <f>'Final Temp'!$D$13+(('Final Temp'!$D$17-'Final Temp'!$D$13)*(1-EXP(-B902/'Final Temp'!$D$9)))</f>
        <v>138.89464098131398</v>
      </c>
      <c r="D902" s="65">
        <f>IF(C902&gt;'Final Temp'!$I$13,D901+A$2,0)</f>
        <v>1466.9999999999782</v>
      </c>
      <c r="E902" s="66">
        <f>IF(D902&gt;0,'Final Temp'!$I$13+(('Final Temp'!I$17-'Final Temp'!$I$13)*(1-EXP(-D902/'Final Temp'!I$9))),C902)</f>
        <v>139.99755353885712</v>
      </c>
      <c r="F902" s="66">
        <f>IF(D902=0,E902,'Final Temp'!$I$13)</f>
        <v>75</v>
      </c>
      <c r="G902" s="66">
        <f t="shared" si="58"/>
        <v>139.99755353885712</v>
      </c>
      <c r="H902" s="66">
        <f>'Final Temp'!D$13+(('Final Temp'!I$17-'Final Temp'!D$13)*(1-EXP(-B902/'Final Temp'!I$9)))</f>
        <v>139.99871542815924</v>
      </c>
      <c r="I902" s="66">
        <f>IF('Final Temp'!$D$17&gt;='Final Temp'!$I$13,Calcs!H902,"")</f>
        <v>139.99871542815924</v>
      </c>
    </row>
    <row r="903" spans="2:19" x14ac:dyDescent="0.25">
      <c r="B903" s="65">
        <f t="shared" si="57"/>
        <v>1623.5999999999742</v>
      </c>
      <c r="C903" s="66">
        <f>'Final Temp'!$D$13+(('Final Temp'!$D$17-'Final Temp'!$D$13)*(1-EXP(-B903/'Final Temp'!$D$9)))</f>
        <v>138.90015398241923</v>
      </c>
      <c r="D903" s="65">
        <f>IF(C903&gt;'Final Temp'!$I$13,D902+A$2,0)</f>
        <v>1468.7999999999781</v>
      </c>
      <c r="E903" s="66">
        <f>IF(D903&gt;0,'Final Temp'!$I$13+(('Final Temp'!I$17-'Final Temp'!$I$13)*(1-EXP(-D903/'Final Temp'!I$9))),C903)</f>
        <v>139.99758392928555</v>
      </c>
      <c r="F903" s="66">
        <f>IF(D903=0,E903,'Final Temp'!$I$13)</f>
        <v>75</v>
      </c>
      <c r="G903" s="66">
        <f t="shared" si="58"/>
        <v>139.99758392928555</v>
      </c>
      <c r="H903" s="66">
        <f>'Final Temp'!D$13+(('Final Temp'!I$17-'Final Temp'!D$13)*(1-EXP(-B903/'Final Temp'!I$9)))</f>
        <v>139.99873138536691</v>
      </c>
      <c r="I903" s="66">
        <f>IF('Final Temp'!$D$17&gt;='Final Temp'!$I$13,Calcs!H903,"")</f>
        <v>139.99873138536691</v>
      </c>
    </row>
    <row r="904" spans="2:19" x14ac:dyDescent="0.25">
      <c r="B904" s="65">
        <f t="shared" si="57"/>
        <v>1625.3999999999742</v>
      </c>
      <c r="C904" s="66">
        <f>'Final Temp'!$D$13+(('Final Temp'!$D$17-'Final Temp'!$D$13)*(1-EXP(-B904/'Final Temp'!$D$9)))</f>
        <v>138.90563948731676</v>
      </c>
      <c r="D904" s="65">
        <f>IF(C904&gt;'Final Temp'!$I$13,D903+A$2,0)</f>
        <v>1470.5999999999781</v>
      </c>
      <c r="E904" s="66">
        <f>IF(D904&gt;0,'Final Temp'!$I$13+(('Final Temp'!I$17-'Final Temp'!$I$13)*(1-EXP(-D904/'Final Temp'!I$9))),C904)</f>
        <v>139.99761394219797</v>
      </c>
      <c r="F904" s="66">
        <f>IF(D904=0,E904,'Final Temp'!$I$13)</f>
        <v>75</v>
      </c>
      <c r="G904" s="66">
        <f t="shared" si="58"/>
        <v>139.99761394219797</v>
      </c>
      <c r="H904" s="66">
        <f>'Final Temp'!D$13+(('Final Temp'!I$17-'Final Temp'!D$13)*(1-EXP(-B904/'Final Temp'!I$9)))</f>
        <v>139.998747144351</v>
      </c>
      <c r="I904" s="66">
        <f>IF('Final Temp'!$D$17&gt;='Final Temp'!$I$13,Calcs!H904,"")</f>
        <v>139.998747144351</v>
      </c>
    </row>
    <row r="905" spans="2:19" x14ac:dyDescent="0.25">
      <c r="B905" s="65">
        <f t="shared" si="57"/>
        <v>1627.1999999999741</v>
      </c>
      <c r="C905" s="66">
        <f>'Final Temp'!$D$13+(('Final Temp'!$D$17-'Final Temp'!$D$13)*(1-EXP(-B905/'Final Temp'!$D$9)))</f>
        <v>138.91109763314449</v>
      </c>
      <c r="D905" s="65">
        <f>IF(C905&gt;'Final Temp'!$I$13,D904+A$2,0)</f>
        <v>1472.399999999978</v>
      </c>
      <c r="E905" s="66">
        <f>IF(D905&gt;0,'Final Temp'!$I$13+(('Final Temp'!I$17-'Final Temp'!$I$13)*(1-EXP(-D905/'Final Temp'!I$9))),C905)</f>
        <v>139.99764358228401</v>
      </c>
      <c r="F905" s="66">
        <f>IF(D905=0,E905,'Final Temp'!$I$13)</f>
        <v>75</v>
      </c>
      <c r="G905" s="66">
        <f t="shared" si="58"/>
        <v>139.99764358228401</v>
      </c>
      <c r="H905" s="66">
        <f>'Final Temp'!D$13+(('Final Temp'!I$17-'Final Temp'!D$13)*(1-EXP(-B905/'Final Temp'!I$9)))</f>
        <v>139.9987627075738</v>
      </c>
      <c r="I905" s="66">
        <f>IF('Final Temp'!$D$17&gt;='Final Temp'!$I$13,Calcs!H905,"")</f>
        <v>139.9987627075738</v>
      </c>
    </row>
    <row r="906" spans="2:19" x14ac:dyDescent="0.25">
      <c r="B906" s="65">
        <f t="shared" ref="B906:B969" si="61">B905+A$2</f>
        <v>1628.9999999999741</v>
      </c>
      <c r="C906" s="66">
        <f>'Final Temp'!$D$13+(('Final Temp'!$D$17-'Final Temp'!$D$13)*(1-EXP(-B906/'Final Temp'!$D$9)))</f>
        <v>138.9165285563563</v>
      </c>
      <c r="D906" s="65">
        <f>IF(C906&gt;'Final Temp'!$I$13,D905+A$2,0)</f>
        <v>1474.199999999978</v>
      </c>
      <c r="E906" s="66">
        <f>IF(D906&gt;0,'Final Temp'!$I$13+(('Final Temp'!I$17-'Final Temp'!$I$13)*(1-EXP(-D906/'Final Temp'!I$9))),C906)</f>
        <v>139.99767285417499</v>
      </c>
      <c r="F906" s="66">
        <f>IF(D906=0,E906,'Final Temp'!$I$13)</f>
        <v>75</v>
      </c>
      <c r="G906" s="66">
        <f t="shared" ref="G906:G969" si="62">IF(E906&gt;F906,E906,F906)</f>
        <v>139.99767285417499</v>
      </c>
      <c r="H906" s="66">
        <f>'Final Temp'!D$13+(('Final Temp'!I$17-'Final Temp'!D$13)*(1-EXP(-B906/'Final Temp'!I$9)))</f>
        <v>139.99877807746719</v>
      </c>
      <c r="I906" s="66">
        <f>IF('Final Temp'!$D$17&gt;='Final Temp'!$I$13,Calcs!H906,"")</f>
        <v>139.99877807746719</v>
      </c>
    </row>
    <row r="907" spans="2:19" x14ac:dyDescent="0.25">
      <c r="B907" s="65">
        <f t="shared" si="61"/>
        <v>1630.799999999974</v>
      </c>
      <c r="C907" s="66">
        <f>'Final Temp'!$D$13+(('Final Temp'!$D$17-'Final Temp'!$D$13)*(1-EXP(-B907/'Final Temp'!$D$9)))</f>
        <v>138.92193239272561</v>
      </c>
      <c r="D907" s="65">
        <f>IF(C907&gt;'Final Temp'!$I$13,D906+A$2,0)</f>
        <v>1475.9999999999779</v>
      </c>
      <c r="E907" s="66">
        <f>IF(D907&gt;0,'Final Temp'!$I$13+(('Final Temp'!I$17-'Final Temp'!$I$13)*(1-EXP(-D907/'Final Temp'!I$9))),C907)</f>
        <v>139.99770176244471</v>
      </c>
      <c r="F907" s="66">
        <f>IF(D907=0,E907,'Final Temp'!$I$13)</f>
        <v>75</v>
      </c>
      <c r="G907" s="66">
        <f t="shared" si="62"/>
        <v>139.99770176244471</v>
      </c>
      <c r="H907" s="66">
        <f>'Final Temp'!D$13+(('Final Temp'!I$17-'Final Temp'!D$13)*(1-EXP(-B907/'Final Temp'!I$9)))</f>
        <v>139.99879325643269</v>
      </c>
      <c r="I907" s="66">
        <f>IF('Final Temp'!$D$17&gt;='Final Temp'!$I$13,Calcs!H907,"")</f>
        <v>139.99879325643269</v>
      </c>
    </row>
    <row r="908" spans="2:19" x14ac:dyDescent="0.25">
      <c r="B908" s="65">
        <f t="shared" si="61"/>
        <v>1632.599999999974</v>
      </c>
      <c r="C908" s="66">
        <f>'Final Temp'!$D$13+(('Final Temp'!$D$17-'Final Temp'!$D$13)*(1-EXP(-B908/'Final Temp'!$D$9)))</f>
        <v>138.92730927734857</v>
      </c>
      <c r="D908" s="65">
        <f>IF(C908&gt;'Final Temp'!$I$13,D907+A$2,0)</f>
        <v>1477.7999999999779</v>
      </c>
      <c r="E908" s="66">
        <f>IF(D908&gt;0,'Final Temp'!$I$13+(('Final Temp'!I$17-'Final Temp'!$I$13)*(1-EXP(-D908/'Final Temp'!I$9))),C908)</f>
        <v>139.99773031161016</v>
      </c>
      <c r="F908" s="66">
        <f>IF(D908=0,E908,'Final Temp'!$I$13)</f>
        <v>75</v>
      </c>
      <c r="G908" s="66">
        <f t="shared" si="62"/>
        <v>139.99773031161016</v>
      </c>
      <c r="H908" s="66">
        <f>'Final Temp'!D$13+(('Final Temp'!I$17-'Final Temp'!D$13)*(1-EXP(-B908/'Final Temp'!I$9)))</f>
        <v>139.99880824684203</v>
      </c>
      <c r="I908" s="66">
        <f>IF('Final Temp'!$D$17&gt;='Final Temp'!$I$13,Calcs!H908,"")</f>
        <v>139.99880824684203</v>
      </c>
    </row>
    <row r="909" spans="2:19" x14ac:dyDescent="0.25">
      <c r="B909" s="65">
        <f t="shared" si="61"/>
        <v>1634.3999999999739</v>
      </c>
      <c r="C909" s="66">
        <f>'Final Temp'!$D$13+(('Final Temp'!$D$17-'Final Temp'!$D$13)*(1-EXP(-B909/'Final Temp'!$D$9)))</f>
        <v>138.93265934464762</v>
      </c>
      <c r="D909" s="65">
        <f>IF(C909&gt;'Final Temp'!$I$13,D908+A$2,0)</f>
        <v>1479.5999999999779</v>
      </c>
      <c r="E909" s="66">
        <f>IF(D909&gt;0,'Final Temp'!$I$13+(('Final Temp'!I$17-'Final Temp'!$I$13)*(1-EXP(-D909/'Final Temp'!I$9))),C909)</f>
        <v>139.99775850613213</v>
      </c>
      <c r="F909" s="66">
        <f>IF(D909=0,E909,'Final Temp'!$I$13)</f>
        <v>75</v>
      </c>
      <c r="G909" s="66">
        <f t="shared" si="62"/>
        <v>139.99775850613213</v>
      </c>
      <c r="H909" s="66">
        <f>'Final Temp'!D$13+(('Final Temp'!I$17-'Final Temp'!D$13)*(1-EXP(-B909/'Final Temp'!I$9)))</f>
        <v>139.9988230510375</v>
      </c>
      <c r="I909" s="66">
        <f>IF('Final Temp'!$D$17&gt;='Final Temp'!$I$13,Calcs!H909,"")</f>
        <v>139.9988230510375</v>
      </c>
    </row>
    <row r="910" spans="2:19" x14ac:dyDescent="0.25">
      <c r="B910" s="65">
        <f t="shared" si="61"/>
        <v>1636.1999999999739</v>
      </c>
      <c r="C910" s="66">
        <f>'Final Temp'!$D$13+(('Final Temp'!$D$17-'Final Temp'!$D$13)*(1-EXP(-B910/'Final Temp'!$D$9)))</f>
        <v>138.93798272837469</v>
      </c>
      <c r="D910" s="65">
        <f>IF(C910&gt;'Final Temp'!$I$13,D909+A$2,0)</f>
        <v>1481.3999999999778</v>
      </c>
      <c r="E910" s="66">
        <f>IF(D910&gt;0,'Final Temp'!$I$13+(('Final Temp'!I$17-'Final Temp'!$I$13)*(1-EXP(-D910/'Final Temp'!I$9))),C910)</f>
        <v>139.99778635041616</v>
      </c>
      <c r="F910" s="66">
        <f>IF(D910=0,E910,'Final Temp'!$I$13)</f>
        <v>75</v>
      </c>
      <c r="G910" s="66">
        <f t="shared" si="62"/>
        <v>139.99778635041616</v>
      </c>
      <c r="H910" s="66">
        <f>'Final Temp'!D$13+(('Final Temp'!I$17-'Final Temp'!D$13)*(1-EXP(-B910/'Final Temp'!I$9)))</f>
        <v>139.99883767133232</v>
      </c>
      <c r="I910" s="66">
        <f>IF('Final Temp'!$D$17&gt;='Final Temp'!$I$13,Calcs!H910,"")</f>
        <v>139.99883767133232</v>
      </c>
    </row>
    <row r="911" spans="2:19" x14ac:dyDescent="0.25">
      <c r="B911" s="65">
        <f t="shared" si="61"/>
        <v>1637.9999999999739</v>
      </c>
      <c r="C911" s="66">
        <f>'Final Temp'!$D$13+(('Final Temp'!$D$17-'Final Temp'!$D$13)*(1-EXP(-B911/'Final Temp'!$D$9)))</f>
        <v>138.94327956161464</v>
      </c>
      <c r="D911" s="65">
        <f>IF(C911&gt;'Final Temp'!$I$13,D910+A$2,0)</f>
        <v>1483.1999999999778</v>
      </c>
      <c r="E911" s="66">
        <f>IF(D911&gt;0,'Final Temp'!$I$13+(('Final Temp'!I$17-'Final Temp'!$I$13)*(1-EXP(-D911/'Final Temp'!I$9))),C911)</f>
        <v>139.99781384881294</v>
      </c>
      <c r="F911" s="66">
        <f>IF(D911=0,E911,'Final Temp'!$I$13)</f>
        <v>75</v>
      </c>
      <c r="G911" s="66">
        <f t="shared" si="62"/>
        <v>139.99781384881294</v>
      </c>
      <c r="H911" s="66">
        <f>'Final Temp'!D$13+(('Final Temp'!I$17-'Final Temp'!D$13)*(1-EXP(-B911/'Final Temp'!I$9)))</f>
        <v>139.99885211001094</v>
      </c>
      <c r="I911" s="66">
        <f>IF('Final Temp'!$D$17&gt;='Final Temp'!$I$13,Calcs!H911,"")</f>
        <v>139.99885211001094</v>
      </c>
    </row>
    <row r="912" spans="2:19" x14ac:dyDescent="0.25">
      <c r="B912" s="65">
        <f t="shared" si="61"/>
        <v>1639.7999999999738</v>
      </c>
      <c r="C912" s="66">
        <f>'Final Temp'!$D$13+(('Final Temp'!$D$17-'Final Temp'!$D$13)*(1-EXP(-B912/'Final Temp'!$D$9)))</f>
        <v>138.94854997678863</v>
      </c>
      <c r="D912" s="65">
        <f>IF(C912&gt;'Final Temp'!$I$13,D911+A$2,0)</f>
        <v>1484.9999999999777</v>
      </c>
      <c r="E912" s="66">
        <f>IF(D912&gt;0,'Final Temp'!$I$13+(('Final Temp'!I$17-'Final Temp'!$I$13)*(1-EXP(-D912/'Final Temp'!I$9))),C912)</f>
        <v>139.99784100561914</v>
      </c>
      <c r="F912" s="66">
        <f>IF(D912=0,E912,'Final Temp'!$I$13)</f>
        <v>75</v>
      </c>
      <c r="G912" s="66">
        <f t="shared" si="62"/>
        <v>139.99784100561914</v>
      </c>
      <c r="H912" s="66">
        <f>'Final Temp'!D$13+(('Final Temp'!I$17-'Final Temp'!D$13)*(1-EXP(-B912/'Final Temp'!I$9)))</f>
        <v>139.99886636932939</v>
      </c>
      <c r="I912" s="66">
        <f>IF('Final Temp'!$D$17&gt;='Final Temp'!$I$13,Calcs!H912,"")</f>
        <v>139.99886636932939</v>
      </c>
    </row>
    <row r="913" spans="2:9" x14ac:dyDescent="0.25">
      <c r="B913" s="65">
        <f t="shared" si="61"/>
        <v>1641.5999999999738</v>
      </c>
      <c r="C913" s="66">
        <f>'Final Temp'!$D$13+(('Final Temp'!$D$17-'Final Temp'!$D$13)*(1-EXP(-B913/'Final Temp'!$D$9)))</f>
        <v>138.95379410565724</v>
      </c>
      <c r="D913" s="65">
        <f>IF(C913&gt;'Final Temp'!$I$13,D912+A$2,0)</f>
        <v>1486.7999999999777</v>
      </c>
      <c r="E913" s="66">
        <f>IF(D913&gt;0,'Final Temp'!$I$13+(('Final Temp'!I$17-'Final Temp'!$I$13)*(1-EXP(-D913/'Final Temp'!I$9))),C913)</f>
        <v>139.99786782507806</v>
      </c>
      <c r="F913" s="66">
        <f>IF(D913=0,E913,'Final Temp'!$I$13)</f>
        <v>75</v>
      </c>
      <c r="G913" s="66">
        <f t="shared" si="62"/>
        <v>139.99786782507806</v>
      </c>
      <c r="H913" s="66">
        <f>'Final Temp'!D$13+(('Final Temp'!I$17-'Final Temp'!D$13)*(1-EXP(-B913/'Final Temp'!I$9)))</f>
        <v>139.99888045151573</v>
      </c>
      <c r="I913" s="66">
        <f>IF('Final Temp'!$D$17&gt;='Final Temp'!$I$13,Calcs!H913,"")</f>
        <v>139.99888045151573</v>
      </c>
    </row>
    <row r="914" spans="2:9" x14ac:dyDescent="0.25">
      <c r="B914" s="65">
        <f t="shared" si="61"/>
        <v>1643.3999999999737</v>
      </c>
      <c r="C914" s="66">
        <f>'Final Temp'!$D$13+(('Final Temp'!$D$17-'Final Temp'!$D$13)*(1-EXP(-B914/'Final Temp'!$D$9)))</f>
        <v>138.959012079324</v>
      </c>
      <c r="D914" s="65">
        <f>IF(C914&gt;'Final Temp'!$I$13,D913+A$2,0)</f>
        <v>1488.5999999999776</v>
      </c>
      <c r="E914" s="66">
        <f>IF(D914&gt;0,'Final Temp'!$I$13+(('Final Temp'!I$17-'Final Temp'!$I$13)*(1-EXP(-D914/'Final Temp'!I$9))),C914)</f>
        <v>139.99789431138032</v>
      </c>
      <c r="F914" s="66">
        <f>IF(D914=0,E914,'Final Temp'!$I$13)</f>
        <v>75</v>
      </c>
      <c r="G914" s="66">
        <f t="shared" si="62"/>
        <v>139.99789431138032</v>
      </c>
      <c r="H914" s="66">
        <f>'Final Temp'!D$13+(('Final Temp'!I$17-'Final Temp'!D$13)*(1-EXP(-B914/'Final Temp'!I$9)))</f>
        <v>139.99889435877037</v>
      </c>
      <c r="I914" s="66">
        <f>IF('Final Temp'!$D$17&gt;='Final Temp'!$I$13,Calcs!H914,"")</f>
        <v>139.99889435877037</v>
      </c>
    </row>
    <row r="915" spans="2:9" x14ac:dyDescent="0.25">
      <c r="B915" s="65">
        <f t="shared" si="61"/>
        <v>1645.1999999999737</v>
      </c>
      <c r="C915" s="66">
        <f>'Final Temp'!$D$13+(('Final Temp'!$D$17-'Final Temp'!$D$13)*(1-EXP(-B915/'Final Temp'!$D$9)))</f>
        <v>138.96420402823856</v>
      </c>
      <c r="D915" s="65">
        <f>IF(C915&gt;'Final Temp'!$I$13,D914+A$2,0)</f>
        <v>1490.3999999999776</v>
      </c>
      <c r="E915" s="66">
        <f>IF(D915&gt;0,'Final Temp'!$I$13+(('Final Temp'!I$17-'Final Temp'!$I$13)*(1-EXP(-D915/'Final Temp'!I$9))),C915)</f>
        <v>139.99792046866446</v>
      </c>
      <c r="F915" s="66">
        <f>IF(D915=0,E915,'Final Temp'!$I$13)</f>
        <v>75</v>
      </c>
      <c r="G915" s="66">
        <f t="shared" si="62"/>
        <v>139.99792046866446</v>
      </c>
      <c r="H915" s="66">
        <f>'Final Temp'!D$13+(('Final Temp'!I$17-'Final Temp'!D$13)*(1-EXP(-B915/'Final Temp'!I$9)))</f>
        <v>139.99890809326632</v>
      </c>
      <c r="I915" s="66">
        <f>IF('Final Temp'!$D$17&gt;='Final Temp'!$I$13,Calcs!H915,"")</f>
        <v>139.99890809326632</v>
      </c>
    </row>
    <row r="916" spans="2:9" x14ac:dyDescent="0.25">
      <c r="B916" s="65">
        <f t="shared" si="61"/>
        <v>1646.9999999999736</v>
      </c>
      <c r="C916" s="66">
        <f>'Final Temp'!$D$13+(('Final Temp'!$D$17-'Final Temp'!$D$13)*(1-EXP(-B916/'Final Temp'!$D$9)))</f>
        <v>138.96937008219984</v>
      </c>
      <c r="D916" s="65">
        <f>IF(C916&gt;'Final Temp'!$I$13,D915+A$2,0)</f>
        <v>1492.1999999999775</v>
      </c>
      <c r="E916" s="66">
        <f>IF(D916&gt;0,'Final Temp'!$I$13+(('Final Temp'!I$17-'Final Temp'!$I$13)*(1-EXP(-D916/'Final Temp'!I$9))),C916)</f>
        <v>139.99794630101758</v>
      </c>
      <c r="F916" s="66">
        <f>IF(D916=0,E916,'Final Temp'!$I$13)</f>
        <v>75</v>
      </c>
      <c r="G916" s="66">
        <f t="shared" si="62"/>
        <v>139.99794630101758</v>
      </c>
      <c r="H916" s="66">
        <f>'Final Temp'!D$13+(('Final Temp'!I$17-'Final Temp'!D$13)*(1-EXP(-B916/'Final Temp'!I$9)))</f>
        <v>139.99892165714959</v>
      </c>
      <c r="I916" s="66">
        <f>IF('Final Temp'!$D$17&gt;='Final Temp'!$I$13,Calcs!H916,"")</f>
        <v>139.99892165714959</v>
      </c>
    </row>
    <row r="917" spans="2:9" x14ac:dyDescent="0.25">
      <c r="B917" s="65">
        <f t="shared" si="61"/>
        <v>1648.7999999999736</v>
      </c>
      <c r="C917" s="66">
        <f>'Final Temp'!$D$13+(('Final Temp'!$D$17-'Final Temp'!$D$13)*(1-EXP(-B917/'Final Temp'!$D$9)))</f>
        <v>138.97451037035952</v>
      </c>
      <c r="D917" s="65">
        <f>IF(C917&gt;'Final Temp'!$I$13,D916+A$2,0)</f>
        <v>1493.9999999999775</v>
      </c>
      <c r="E917" s="66">
        <f>IF(D917&gt;0,'Final Temp'!$I$13+(('Final Temp'!I$17-'Final Temp'!$I$13)*(1-EXP(-D917/'Final Temp'!I$9))),C917)</f>
        <v>139.99797181247607</v>
      </c>
      <c r="F917" s="66">
        <f>IF(D917=0,E917,'Final Temp'!$I$13)</f>
        <v>75</v>
      </c>
      <c r="G917" s="66">
        <f t="shared" si="62"/>
        <v>139.99797181247607</v>
      </c>
      <c r="H917" s="66">
        <f>'Final Temp'!D$13+(('Final Temp'!I$17-'Final Temp'!D$13)*(1-EXP(-B917/'Final Temp'!I$9)))</f>
        <v>139.99893505253962</v>
      </c>
      <c r="I917" s="66">
        <f>IF('Final Temp'!$D$17&gt;='Final Temp'!$I$13,Calcs!H917,"")</f>
        <v>139.99893505253962</v>
      </c>
    </row>
    <row r="918" spans="2:9" x14ac:dyDescent="0.25">
      <c r="B918" s="65">
        <f t="shared" si="61"/>
        <v>1650.5999999999735</v>
      </c>
      <c r="C918" s="66">
        <f>'Final Temp'!$D$13+(('Final Temp'!$D$17-'Final Temp'!$D$13)*(1-EXP(-B918/'Final Temp'!$D$9)))</f>
        <v>138.97962502122505</v>
      </c>
      <c r="D918" s="65">
        <f>IF(C918&gt;'Final Temp'!$I$13,D917+A$2,0)</f>
        <v>1495.7999999999774</v>
      </c>
      <c r="E918" s="66">
        <f>IF(D918&gt;0,'Final Temp'!$I$13+(('Final Temp'!I$17-'Final Temp'!$I$13)*(1-EXP(-D918/'Final Temp'!I$9))),C918)</f>
        <v>139.99799700702613</v>
      </c>
      <c r="F918" s="66">
        <f>IF(D918=0,E918,'Final Temp'!$I$13)</f>
        <v>75</v>
      </c>
      <c r="G918" s="66">
        <f t="shared" si="62"/>
        <v>139.99799700702613</v>
      </c>
      <c r="H918" s="66">
        <f>'Final Temp'!D$13+(('Final Temp'!I$17-'Final Temp'!D$13)*(1-EXP(-B918/'Final Temp'!I$9)))</f>
        <v>139.99894828152944</v>
      </c>
      <c r="I918" s="66">
        <f>IF('Final Temp'!$D$17&gt;='Final Temp'!$I$13,Calcs!H918,"")</f>
        <v>139.99894828152944</v>
      </c>
    </row>
    <row r="919" spans="2:9" x14ac:dyDescent="0.25">
      <c r="B919" s="65">
        <f t="shared" si="61"/>
        <v>1652.3999999999735</v>
      </c>
      <c r="C919" s="66">
        <f>'Final Temp'!$D$13+(('Final Temp'!$D$17-'Final Temp'!$D$13)*(1-EXP(-B919/'Final Temp'!$D$9)))</f>
        <v>138.98471416266295</v>
      </c>
      <c r="D919" s="65">
        <f>IF(C919&gt;'Final Temp'!$I$13,D918+A$2,0)</f>
        <v>1497.5999999999774</v>
      </c>
      <c r="E919" s="66">
        <f>IF(D919&gt;0,'Final Temp'!$I$13+(('Final Temp'!I$17-'Final Temp'!$I$13)*(1-EXP(-D919/'Final Temp'!I$9))),C919)</f>
        <v>139.99802188860446</v>
      </c>
      <c r="F919" s="66">
        <f>IF(D919=0,E919,'Final Temp'!$I$13)</f>
        <v>75</v>
      </c>
      <c r="G919" s="66">
        <f t="shared" si="62"/>
        <v>139.99802188860446</v>
      </c>
      <c r="H919" s="66">
        <f>'Final Temp'!D$13+(('Final Temp'!I$17-'Final Temp'!D$13)*(1-EXP(-B919/'Final Temp'!I$9)))</f>
        <v>139.99896134618609</v>
      </c>
      <c r="I919" s="66">
        <f>IF('Final Temp'!$D$17&gt;='Final Temp'!$I$13,Calcs!H919,"")</f>
        <v>139.99896134618609</v>
      </c>
    </row>
    <row r="920" spans="2:9" x14ac:dyDescent="0.25">
      <c r="B920" s="65">
        <f t="shared" si="61"/>
        <v>1654.1999999999734</v>
      </c>
      <c r="C920" s="66">
        <f>'Final Temp'!$D$13+(('Final Temp'!$D$17-'Final Temp'!$D$13)*(1-EXP(-B920/'Final Temp'!$D$9)))</f>
        <v>138.98977792190203</v>
      </c>
      <c r="D920" s="65">
        <f>IF(C920&gt;'Final Temp'!$I$13,D919+A$2,0)</f>
        <v>1499.3999999999774</v>
      </c>
      <c r="E920" s="66">
        <f>IF(D920&gt;0,'Final Temp'!$I$13+(('Final Temp'!I$17-'Final Temp'!$I$13)*(1-EXP(-D920/'Final Temp'!I$9))),C920)</f>
        <v>139.99804646109885</v>
      </c>
      <c r="F920" s="66">
        <f>IF(D920=0,E920,'Final Temp'!$I$13)</f>
        <v>75</v>
      </c>
      <c r="G920" s="66">
        <f t="shared" si="62"/>
        <v>139.99804646109885</v>
      </c>
      <c r="H920" s="66">
        <f>'Final Temp'!D$13+(('Final Temp'!I$17-'Final Temp'!D$13)*(1-EXP(-B920/'Final Temp'!I$9)))</f>
        <v>139.99897424855101</v>
      </c>
      <c r="I920" s="66">
        <f>IF('Final Temp'!$D$17&gt;='Final Temp'!$I$13,Calcs!H920,"")</f>
        <v>139.99897424855101</v>
      </c>
    </row>
    <row r="921" spans="2:9" x14ac:dyDescent="0.25">
      <c r="B921" s="65">
        <f t="shared" si="61"/>
        <v>1655.9999999999734</v>
      </c>
      <c r="C921" s="66">
        <f>'Final Temp'!$D$13+(('Final Temp'!$D$17-'Final Temp'!$D$13)*(1-EXP(-B921/'Final Temp'!$D$9)))</f>
        <v>138.99481642553656</v>
      </c>
      <c r="D921" s="65">
        <f>IF(C921&gt;'Final Temp'!$I$13,D920+A$2,0)</f>
        <v>1501.1999999999773</v>
      </c>
      <c r="E921" s="66">
        <f>IF(D921&gt;0,'Final Temp'!$I$13+(('Final Temp'!I$17-'Final Temp'!$I$13)*(1-EXP(-D921/'Final Temp'!I$9))),C921)</f>
        <v>139.99807072834884</v>
      </c>
      <c r="F921" s="66">
        <f>IF(D921=0,E921,'Final Temp'!$I$13)</f>
        <v>75</v>
      </c>
      <c r="G921" s="66">
        <f t="shared" si="62"/>
        <v>139.99807072834884</v>
      </c>
      <c r="H921" s="66">
        <f>'Final Temp'!D$13+(('Final Temp'!I$17-'Final Temp'!D$13)*(1-EXP(-B921/'Final Temp'!I$9)))</f>
        <v>139.99898699064013</v>
      </c>
      <c r="I921" s="66">
        <f>IF('Final Temp'!$D$17&gt;='Final Temp'!$I$13,Calcs!H921,"")</f>
        <v>139.99898699064013</v>
      </c>
    </row>
    <row r="922" spans="2:9" x14ac:dyDescent="0.25">
      <c r="B922" s="65">
        <f t="shared" si="61"/>
        <v>1657.7999999999734</v>
      </c>
      <c r="C922" s="66">
        <f>'Final Temp'!$D$13+(('Final Temp'!$D$17-'Final Temp'!$D$13)*(1-EXP(-B922/'Final Temp'!$D$9)))</f>
        <v>138.99982979952938</v>
      </c>
      <c r="D922" s="65">
        <f>IF(C922&gt;'Final Temp'!$I$13,D921+A$2,0)</f>
        <v>1502.9999999999773</v>
      </c>
      <c r="E922" s="66">
        <f>IF(D922&gt;0,'Final Temp'!$I$13+(('Final Temp'!I$17-'Final Temp'!$I$13)*(1-EXP(-D922/'Final Temp'!I$9))),C922)</f>
        <v>139.99809469414618</v>
      </c>
      <c r="F922" s="66">
        <f>IF(D922=0,E922,'Final Temp'!$I$13)</f>
        <v>75</v>
      </c>
      <c r="G922" s="66">
        <f t="shared" si="62"/>
        <v>139.99809469414618</v>
      </c>
      <c r="H922" s="66">
        <f>'Final Temp'!D$13+(('Final Temp'!I$17-'Final Temp'!D$13)*(1-EXP(-B922/'Final Temp'!I$9)))</f>
        <v>139.9989995744445</v>
      </c>
      <c r="I922" s="66">
        <f>IF('Final Temp'!$D$17&gt;='Final Temp'!$I$13,Calcs!H922,"")</f>
        <v>139.9989995744445</v>
      </c>
    </row>
    <row r="923" spans="2:9" x14ac:dyDescent="0.25">
      <c r="B923" s="65">
        <f t="shared" si="61"/>
        <v>1659.5999999999733</v>
      </c>
      <c r="C923" s="66">
        <f>'Final Temp'!$D$13+(('Final Temp'!$D$17-'Final Temp'!$D$13)*(1-EXP(-B923/'Final Temp'!$D$9)))</f>
        <v>139.00481816921507</v>
      </c>
      <c r="D923" s="65">
        <f>IF(C923&gt;'Final Temp'!$I$13,D922+A$2,0)</f>
        <v>1504.7999999999772</v>
      </c>
      <c r="E923" s="66">
        <f>IF(D923&gt;0,'Final Temp'!$I$13+(('Final Temp'!I$17-'Final Temp'!$I$13)*(1-EXP(-D923/'Final Temp'!I$9))),C923)</f>
        <v>139.99811836223563</v>
      </c>
      <c r="F923" s="66">
        <f>IF(D923=0,E923,'Final Temp'!$I$13)</f>
        <v>75</v>
      </c>
      <c r="G923" s="66">
        <f t="shared" si="62"/>
        <v>139.99811836223563</v>
      </c>
      <c r="H923" s="66">
        <f>'Final Temp'!D$13+(('Final Temp'!I$17-'Final Temp'!D$13)*(1-EXP(-B923/'Final Temp'!I$9)))</f>
        <v>139.99901200193034</v>
      </c>
      <c r="I923" s="66">
        <f>IF('Final Temp'!$D$17&gt;='Final Temp'!$I$13,Calcs!H923,"")</f>
        <v>139.99901200193034</v>
      </c>
    </row>
    <row r="924" spans="2:9" x14ac:dyDescent="0.25">
      <c r="B924" s="65">
        <f t="shared" si="61"/>
        <v>1661.3999999999733</v>
      </c>
      <c r="C924" s="66">
        <f>'Final Temp'!$D$13+(('Final Temp'!$D$17-'Final Temp'!$D$13)*(1-EXP(-B924/'Final Temp'!$D$9)))</f>
        <v>139.0097816593032</v>
      </c>
      <c r="D924" s="65">
        <f>IF(C924&gt;'Final Temp'!$I$13,D923+A$2,0)</f>
        <v>1506.5999999999772</v>
      </c>
      <c r="E924" s="66">
        <f>IF(D924&gt;0,'Final Temp'!$I$13+(('Final Temp'!I$17-'Final Temp'!$I$13)*(1-EXP(-D924/'Final Temp'!I$9))),C924)</f>
        <v>139.99814173631535</v>
      </c>
      <c r="F924" s="66">
        <f>IF(D924=0,E924,'Final Temp'!$I$13)</f>
        <v>75</v>
      </c>
      <c r="G924" s="66">
        <f t="shared" si="62"/>
        <v>139.99814173631535</v>
      </c>
      <c r="H924" s="66">
        <f>'Final Temp'!D$13+(('Final Temp'!I$17-'Final Temp'!D$13)*(1-EXP(-B924/'Final Temp'!I$9)))</f>
        <v>139.99902427503949</v>
      </c>
      <c r="I924" s="66">
        <f>IF('Final Temp'!$D$17&gt;='Final Temp'!$I$13,Calcs!H924,"")</f>
        <v>139.99902427503949</v>
      </c>
    </row>
    <row r="925" spans="2:9" x14ac:dyDescent="0.25">
      <c r="B925" s="65">
        <f t="shared" si="61"/>
        <v>1663.1999999999732</v>
      </c>
      <c r="C925" s="66">
        <f>'Final Temp'!$D$13+(('Final Temp'!$D$17-'Final Temp'!$D$13)*(1-EXP(-B925/'Final Temp'!$D$9)))</f>
        <v>139.01472039388119</v>
      </c>
      <c r="D925" s="65">
        <f>IF(C925&gt;'Final Temp'!$I$13,D924+A$2,0)</f>
        <v>1508.3999999999771</v>
      </c>
      <c r="E925" s="66">
        <f>IF(D925&gt;0,'Final Temp'!$I$13+(('Final Temp'!I$17-'Final Temp'!$I$13)*(1-EXP(-D925/'Final Temp'!I$9))),C925)</f>
        <v>139.99816482003754</v>
      </c>
      <c r="F925" s="66">
        <f>IF(D925=0,E925,'Final Temp'!$I$13)</f>
        <v>75</v>
      </c>
      <c r="G925" s="66">
        <f t="shared" si="62"/>
        <v>139.99816482003754</v>
      </c>
      <c r="H925" s="66">
        <f>'Final Temp'!D$13+(('Final Temp'!I$17-'Final Temp'!D$13)*(1-EXP(-B925/'Final Temp'!I$9)))</f>
        <v>139.99903639568959</v>
      </c>
      <c r="I925" s="66">
        <f>IF('Final Temp'!$D$17&gt;='Final Temp'!$I$13,Calcs!H925,"")</f>
        <v>139.99903639568959</v>
      </c>
    </row>
    <row r="926" spans="2:9" x14ac:dyDescent="0.25">
      <c r="B926" s="65">
        <f t="shared" si="61"/>
        <v>1664.9999999999732</v>
      </c>
      <c r="C926" s="66">
        <f>'Final Temp'!$D$13+(('Final Temp'!$D$17-'Final Temp'!$D$13)*(1-EXP(-B926/'Final Temp'!$D$9)))</f>
        <v>139.01963449641772</v>
      </c>
      <c r="D926" s="65">
        <f>IF(C926&gt;'Final Temp'!$I$13,D925+A$2,0)</f>
        <v>1510.1999999999771</v>
      </c>
      <c r="E926" s="66">
        <f>IF(D926&gt;0,'Final Temp'!$I$13+(('Final Temp'!I$17-'Final Temp'!$I$13)*(1-EXP(-D926/'Final Temp'!I$9))),C926)</f>
        <v>139.99818761700919</v>
      </c>
      <c r="F926" s="66">
        <f>IF(D926=0,E926,'Final Temp'!$I$13)</f>
        <v>75</v>
      </c>
      <c r="G926" s="66">
        <f t="shared" si="62"/>
        <v>139.99818761700919</v>
      </c>
      <c r="H926" s="66">
        <f>'Final Temp'!D$13+(('Final Temp'!I$17-'Final Temp'!D$13)*(1-EXP(-B926/'Final Temp'!I$9)))</f>
        <v>139.99904836577457</v>
      </c>
      <c r="I926" s="66">
        <f>IF('Final Temp'!$D$17&gt;='Final Temp'!$I$13,Calcs!H926,"")</f>
        <v>139.99904836577457</v>
      </c>
    </row>
    <row r="927" spans="2:9" x14ac:dyDescent="0.25">
      <c r="B927" s="65">
        <f t="shared" si="61"/>
        <v>1666.7999999999731</v>
      </c>
      <c r="C927" s="66">
        <f>'Final Temp'!$D$13+(('Final Temp'!$D$17-'Final Temp'!$D$13)*(1-EXP(-B927/'Final Temp'!$D$9)))</f>
        <v>139.02452408976563</v>
      </c>
      <c r="D927" s="65">
        <f>IF(C927&gt;'Final Temp'!$I$13,D926+A$2,0)</f>
        <v>1511.999999999977</v>
      </c>
      <c r="E927" s="66">
        <f>IF(D927&gt;0,'Final Temp'!$I$13+(('Final Temp'!I$17-'Final Temp'!$I$13)*(1-EXP(-D927/'Final Temp'!I$9))),C927)</f>
        <v>139.99821013079227</v>
      </c>
      <c r="F927" s="66">
        <f>IF(D927=0,E927,'Final Temp'!$I$13)</f>
        <v>75</v>
      </c>
      <c r="G927" s="66">
        <f t="shared" si="62"/>
        <v>139.99821013079227</v>
      </c>
      <c r="H927" s="66">
        <f>'Final Temp'!D$13+(('Final Temp'!I$17-'Final Temp'!D$13)*(1-EXP(-B927/'Final Temp'!I$9)))</f>
        <v>139.99906018716479</v>
      </c>
      <c r="I927" s="66">
        <f>IF('Final Temp'!$D$17&gt;='Final Temp'!$I$13,Calcs!H927,"")</f>
        <v>139.99906018716479</v>
      </c>
    </row>
    <row r="928" spans="2:9" x14ac:dyDescent="0.25">
      <c r="B928" s="65">
        <f t="shared" si="61"/>
        <v>1668.5999999999731</v>
      </c>
      <c r="C928" s="66">
        <f>'Final Temp'!$D$13+(('Final Temp'!$D$17-'Final Temp'!$D$13)*(1-EXP(-B928/'Final Temp'!$D$9)))</f>
        <v>139.02938929616496</v>
      </c>
      <c r="D928" s="65">
        <f>IF(C928&gt;'Final Temp'!$I$13,D927+A$2,0)</f>
        <v>1513.799999999977</v>
      </c>
      <c r="E928" s="66">
        <f>IF(D928&gt;0,'Final Temp'!$I$13+(('Final Temp'!I$17-'Final Temp'!$I$13)*(1-EXP(-D928/'Final Temp'!I$9))),C928)</f>
        <v>139.99823236490465</v>
      </c>
      <c r="F928" s="66">
        <f>IF(D928=0,E928,'Final Temp'!$I$13)</f>
        <v>75</v>
      </c>
      <c r="G928" s="66">
        <f t="shared" si="62"/>
        <v>139.99823236490465</v>
      </c>
      <c r="H928" s="66">
        <f>'Final Temp'!D$13+(('Final Temp'!I$17-'Final Temp'!D$13)*(1-EXP(-B928/'Final Temp'!I$9)))</f>
        <v>139.99907186170734</v>
      </c>
      <c r="I928" s="66">
        <f>IF('Final Temp'!$D$17&gt;='Final Temp'!$I$13,Calcs!H928,"")</f>
        <v>139.99907186170734</v>
      </c>
    </row>
    <row r="929" spans="2:9" x14ac:dyDescent="0.25">
      <c r="B929" s="65">
        <f t="shared" si="61"/>
        <v>1670.399999999973</v>
      </c>
      <c r="C929" s="66">
        <f>'Final Temp'!$D$13+(('Final Temp'!$D$17-'Final Temp'!$D$13)*(1-EXP(-B929/'Final Temp'!$D$9)))</f>
        <v>139.03423023724616</v>
      </c>
      <c r="D929" s="65">
        <f>IF(C929&gt;'Final Temp'!$I$13,D928+A$2,0)</f>
        <v>1515.5999999999769</v>
      </c>
      <c r="E929" s="66">
        <f>IF(D929&gt;0,'Final Temp'!$I$13+(('Final Temp'!I$17-'Final Temp'!$I$13)*(1-EXP(-D929/'Final Temp'!I$9))),C929)</f>
        <v>139.99825432282046</v>
      </c>
      <c r="F929" s="66">
        <f>IF(D929=0,E929,'Final Temp'!$I$13)</f>
        <v>75</v>
      </c>
      <c r="G929" s="66">
        <f t="shared" si="62"/>
        <v>139.99825432282046</v>
      </c>
      <c r="H929" s="66">
        <f>'Final Temp'!D$13+(('Final Temp'!I$17-'Final Temp'!D$13)*(1-EXP(-B929/'Final Temp'!I$9)))</f>
        <v>139.99908339122638</v>
      </c>
      <c r="I929" s="66">
        <f>IF('Final Temp'!$D$17&gt;='Final Temp'!$I$13,Calcs!H929,"")</f>
        <v>139.99908339122638</v>
      </c>
    </row>
    <row r="930" spans="2:9" x14ac:dyDescent="0.25">
      <c r="B930" s="65">
        <f t="shared" si="61"/>
        <v>1672.199999999973</v>
      </c>
      <c r="C930" s="66">
        <f>'Final Temp'!$D$13+(('Final Temp'!$D$17-'Final Temp'!$D$13)*(1-EXP(-B930/'Final Temp'!$D$9)))</f>
        <v>139.03904703403296</v>
      </c>
      <c r="D930" s="65">
        <f>IF(C930&gt;'Final Temp'!$I$13,D929+A$2,0)</f>
        <v>1517.3999999999769</v>
      </c>
      <c r="E930" s="66">
        <f>IF(D930&gt;0,'Final Temp'!$I$13+(('Final Temp'!I$17-'Final Temp'!$I$13)*(1-EXP(-D930/'Final Temp'!I$9))),C930)</f>
        <v>139.99827600797067</v>
      </c>
      <c r="F930" s="66">
        <f>IF(D930=0,E930,'Final Temp'!$I$13)</f>
        <v>75</v>
      </c>
      <c r="G930" s="66">
        <f t="shared" si="62"/>
        <v>139.99827600797067</v>
      </c>
      <c r="H930" s="66">
        <f>'Final Temp'!D$13+(('Final Temp'!I$17-'Final Temp'!D$13)*(1-EXP(-B930/'Final Temp'!I$9)))</f>
        <v>139.99909477752345</v>
      </c>
      <c r="I930" s="66">
        <f>IF('Final Temp'!$D$17&gt;='Final Temp'!$I$13,Calcs!H930,"")</f>
        <v>139.99909477752345</v>
      </c>
    </row>
    <row r="931" spans="2:9" x14ac:dyDescent="0.25">
      <c r="B931" s="65">
        <f t="shared" si="61"/>
        <v>1673.9999999999729</v>
      </c>
      <c r="C931" s="66">
        <f>'Final Temp'!$D$13+(('Final Temp'!$D$17-'Final Temp'!$D$13)*(1-EXP(-B931/'Final Temp'!$D$9)))</f>
        <v>139.04383980694558</v>
      </c>
      <c r="D931" s="65">
        <f>IF(C931&gt;'Final Temp'!$I$13,D930+A$2,0)</f>
        <v>1519.1999999999769</v>
      </c>
      <c r="E931" s="66">
        <f>IF(D931&gt;0,'Final Temp'!$I$13+(('Final Temp'!I$17-'Final Temp'!$I$13)*(1-EXP(-D931/'Final Temp'!I$9))),C931)</f>
        <v>139.99829742374359</v>
      </c>
      <c r="F931" s="66">
        <f>IF(D931=0,E931,'Final Temp'!$I$13)</f>
        <v>75</v>
      </c>
      <c r="G931" s="66">
        <f t="shared" si="62"/>
        <v>139.99829742374359</v>
      </c>
      <c r="H931" s="66">
        <f>'Final Temp'!D$13+(('Final Temp'!I$17-'Final Temp'!D$13)*(1-EXP(-B931/'Final Temp'!I$9)))</f>
        <v>139.99910602237765</v>
      </c>
      <c r="I931" s="66">
        <f>IF('Final Temp'!$D$17&gt;='Final Temp'!$I$13,Calcs!H931,"")</f>
        <v>139.99910602237765</v>
      </c>
    </row>
    <row r="932" spans="2:9" x14ac:dyDescent="0.25">
      <c r="B932" s="65">
        <f t="shared" si="61"/>
        <v>1675.7999999999729</v>
      </c>
      <c r="C932" s="66">
        <f>'Final Temp'!$D$13+(('Final Temp'!$D$17-'Final Temp'!$D$13)*(1-EXP(-B932/'Final Temp'!$D$9)))</f>
        <v>139.04860867580356</v>
      </c>
      <c r="D932" s="65">
        <f>IF(C932&gt;'Final Temp'!$I$13,D931+A$2,0)</f>
        <v>1520.9999999999768</v>
      </c>
      <c r="E932" s="66">
        <f>IF(D932&gt;0,'Final Temp'!$I$13+(('Final Temp'!I$17-'Final Temp'!$I$13)*(1-EXP(-D932/'Final Temp'!I$9))),C932)</f>
        <v>139.99831857348553</v>
      </c>
      <c r="F932" s="66">
        <f>IF(D932=0,E932,'Final Temp'!$I$13)</f>
        <v>75</v>
      </c>
      <c r="G932" s="66">
        <f t="shared" si="62"/>
        <v>139.99831857348553</v>
      </c>
      <c r="H932" s="66">
        <f>'Final Temp'!D$13+(('Final Temp'!I$17-'Final Temp'!D$13)*(1-EXP(-B932/'Final Temp'!I$9)))</f>
        <v>139.99911712754601</v>
      </c>
      <c r="I932" s="66">
        <f>IF('Final Temp'!$D$17&gt;='Final Temp'!$I$13,Calcs!H932,"")</f>
        <v>139.99911712754601</v>
      </c>
    </row>
    <row r="933" spans="2:9" x14ac:dyDescent="0.25">
      <c r="B933" s="65">
        <f t="shared" si="61"/>
        <v>1677.5999999999729</v>
      </c>
      <c r="C933" s="66">
        <f>'Final Temp'!$D$13+(('Final Temp'!$D$17-'Final Temp'!$D$13)*(1-EXP(-B933/'Final Temp'!$D$9)))</f>
        <v>139.05335375982889</v>
      </c>
      <c r="D933" s="65">
        <f>IF(C933&gt;'Final Temp'!$I$13,D932+A$2,0)</f>
        <v>1522.7999999999768</v>
      </c>
      <c r="E933" s="66">
        <f>IF(D933&gt;0,'Final Temp'!$I$13+(('Final Temp'!I$17-'Final Temp'!$I$13)*(1-EXP(-D933/'Final Temp'!I$9))),C933)</f>
        <v>139.99833946050114</v>
      </c>
      <c r="F933" s="66">
        <f>IF(D933=0,E933,'Final Temp'!$I$13)</f>
        <v>75</v>
      </c>
      <c r="G933" s="66">
        <f t="shared" si="62"/>
        <v>139.99833946050114</v>
      </c>
      <c r="H933" s="66">
        <f>'Final Temp'!D$13+(('Final Temp'!I$17-'Final Temp'!D$13)*(1-EXP(-B933/'Final Temp'!I$9)))</f>
        <v>139.99912809476376</v>
      </c>
      <c r="I933" s="66">
        <f>IF('Final Temp'!$D$17&gt;='Final Temp'!$I$13,Calcs!H933,"")</f>
        <v>139.99912809476376</v>
      </c>
    </row>
    <row r="934" spans="2:9" x14ac:dyDescent="0.25">
      <c r="B934" s="65">
        <f t="shared" si="61"/>
        <v>1679.3999999999728</v>
      </c>
      <c r="C934" s="66">
        <f>'Final Temp'!$D$13+(('Final Temp'!$D$17-'Final Temp'!$D$13)*(1-EXP(-B934/'Final Temp'!$D$9)))</f>
        <v>139.0580751776489</v>
      </c>
      <c r="D934" s="65">
        <f>IF(C934&gt;'Final Temp'!$I$13,D933+A$2,0)</f>
        <v>1524.5999999999767</v>
      </c>
      <c r="E934" s="66">
        <f>IF(D934&gt;0,'Final Temp'!$I$13+(('Final Temp'!I$17-'Final Temp'!$I$13)*(1-EXP(-D934/'Final Temp'!I$9))),C934)</f>
        <v>139.99836008805408</v>
      </c>
      <c r="F934" s="66">
        <f>IF(D934=0,E934,'Final Temp'!$I$13)</f>
        <v>75</v>
      </c>
      <c r="G934" s="66">
        <f t="shared" si="62"/>
        <v>139.99836008805408</v>
      </c>
      <c r="H934" s="66">
        <f>'Final Temp'!D$13+(('Final Temp'!I$17-'Final Temp'!D$13)*(1-EXP(-B934/'Final Temp'!I$9)))</f>
        <v>139.99913892574457</v>
      </c>
      <c r="I934" s="66">
        <f>IF('Final Temp'!$D$17&gt;='Final Temp'!$I$13,Calcs!H934,"")</f>
        <v>139.99913892574457</v>
      </c>
    </row>
    <row r="935" spans="2:9" x14ac:dyDescent="0.25">
      <c r="B935" s="65">
        <f t="shared" si="61"/>
        <v>1681.1999999999728</v>
      </c>
      <c r="C935" s="66">
        <f>'Final Temp'!$D$13+(('Final Temp'!$D$17-'Final Temp'!$D$13)*(1-EXP(-B935/'Final Temp'!$D$9)))</f>
        <v>139.06277304729934</v>
      </c>
      <c r="D935" s="65">
        <f>IF(C935&gt;'Final Temp'!$I$13,D934+A$2,0)</f>
        <v>1526.3999999999767</v>
      </c>
      <c r="E935" s="66">
        <f>IF(D935&gt;0,'Final Temp'!$I$13+(('Final Temp'!I$17-'Final Temp'!$I$13)*(1-EXP(-D935/'Final Temp'!I$9))),C935)</f>
        <v>139.99838045936747</v>
      </c>
      <c r="F935" s="66">
        <f>IF(D935=0,E935,'Final Temp'!$I$13)</f>
        <v>75</v>
      </c>
      <c r="G935" s="66">
        <f t="shared" si="62"/>
        <v>139.99838045936747</v>
      </c>
      <c r="H935" s="66">
        <f>'Final Temp'!D$13+(('Final Temp'!I$17-'Final Temp'!D$13)*(1-EXP(-B935/'Final Temp'!I$9)))</f>
        <v>139.99914962218077</v>
      </c>
      <c r="I935" s="66">
        <f>IF('Final Temp'!$D$17&gt;='Final Temp'!$I$13,Calcs!H935,"")</f>
        <v>139.99914962218077</v>
      </c>
    </row>
    <row r="936" spans="2:9" x14ac:dyDescent="0.25">
      <c r="B936" s="65">
        <f t="shared" si="61"/>
        <v>1682.9999999999727</v>
      </c>
      <c r="C936" s="66">
        <f>'Final Temp'!$D$13+(('Final Temp'!$D$17-'Final Temp'!$D$13)*(1-EXP(-B936/'Final Temp'!$D$9)))</f>
        <v>139.06744748622708</v>
      </c>
      <c r="D936" s="65">
        <f>IF(C936&gt;'Final Temp'!$I$13,D935+A$2,0)</f>
        <v>1528.1999999999766</v>
      </c>
      <c r="E936" s="66">
        <f>IF(D936&gt;0,'Final Temp'!$I$13+(('Final Temp'!I$17-'Final Temp'!$I$13)*(1-EXP(-D936/'Final Temp'!I$9))),C936)</f>
        <v>139.9984005776243</v>
      </c>
      <c r="F936" s="66">
        <f>IF(D936=0,E936,'Final Temp'!$I$13)</f>
        <v>75</v>
      </c>
      <c r="G936" s="66">
        <f t="shared" si="62"/>
        <v>139.9984005776243</v>
      </c>
      <c r="H936" s="66">
        <f>'Final Temp'!D$13+(('Final Temp'!I$17-'Final Temp'!D$13)*(1-EXP(-B936/'Final Temp'!I$9)))</f>
        <v>139.99916018574368</v>
      </c>
      <c r="I936" s="66">
        <f>IF('Final Temp'!$D$17&gt;='Final Temp'!$I$13,Calcs!H936,"")</f>
        <v>139.99916018574368</v>
      </c>
    </row>
    <row r="937" spans="2:9" x14ac:dyDescent="0.25">
      <c r="B937" s="65">
        <f t="shared" si="61"/>
        <v>1684.7999999999727</v>
      </c>
      <c r="C937" s="66">
        <f>'Final Temp'!$D$13+(('Final Temp'!$D$17-'Final Temp'!$D$13)*(1-EXP(-B937/'Final Temp'!$D$9)))</f>
        <v>139.07209861129346</v>
      </c>
      <c r="D937" s="65">
        <f>IF(C937&gt;'Final Temp'!$I$13,D936+A$2,0)</f>
        <v>1529.9999999999766</v>
      </c>
      <c r="E937" s="66">
        <f>IF(D937&gt;0,'Final Temp'!$I$13+(('Final Temp'!I$17-'Final Temp'!$I$13)*(1-EXP(-D937/'Final Temp'!I$9))),C937)</f>
        <v>139.99842044596812</v>
      </c>
      <c r="F937" s="66">
        <f>IF(D937=0,E937,'Final Temp'!$I$13)</f>
        <v>75</v>
      </c>
      <c r="G937" s="66">
        <f t="shared" si="62"/>
        <v>139.99842044596812</v>
      </c>
      <c r="H937" s="66">
        <f>'Final Temp'!D$13+(('Final Temp'!I$17-'Final Temp'!D$13)*(1-EXP(-B937/'Final Temp'!I$9)))</f>
        <v>139.99917061808392</v>
      </c>
      <c r="I937" s="66">
        <f>IF('Final Temp'!$D$17&gt;='Final Temp'!$I$13,Calcs!H937,"")</f>
        <v>139.99917061808392</v>
      </c>
    </row>
    <row r="938" spans="2:9" x14ac:dyDescent="0.25">
      <c r="B938" s="65">
        <f t="shared" si="61"/>
        <v>1686.5999999999726</v>
      </c>
      <c r="C938" s="66">
        <f>'Final Temp'!$D$13+(('Final Temp'!$D$17-'Final Temp'!$D$13)*(1-EXP(-B938/'Final Temp'!$D$9)))</f>
        <v>139.07672653877677</v>
      </c>
      <c r="D938" s="65">
        <f>IF(C938&gt;'Final Temp'!$I$13,D937+A$2,0)</f>
        <v>1531.7999999999765</v>
      </c>
      <c r="E938" s="66">
        <f>IF(D938&gt;0,'Final Temp'!$I$13+(('Final Temp'!I$17-'Final Temp'!$I$13)*(1-EXP(-D938/'Final Temp'!I$9))),C938)</f>
        <v>139.99844006750345</v>
      </c>
      <c r="F938" s="66">
        <f>IF(D938=0,E938,'Final Temp'!$I$13)</f>
        <v>75</v>
      </c>
      <c r="G938" s="66">
        <f t="shared" si="62"/>
        <v>139.99844006750345</v>
      </c>
      <c r="H938" s="66">
        <f>'Final Temp'!D$13+(('Final Temp'!I$17-'Final Temp'!D$13)*(1-EXP(-B938/'Final Temp'!I$9)))</f>
        <v>139.99918092083155</v>
      </c>
      <c r="I938" s="66">
        <f>IF('Final Temp'!$D$17&gt;='Final Temp'!$I$13,Calcs!H938,"")</f>
        <v>139.99918092083155</v>
      </c>
    </row>
    <row r="939" spans="2:9" x14ac:dyDescent="0.25">
      <c r="B939" s="65">
        <f t="shared" si="61"/>
        <v>1688.3999999999726</v>
      </c>
      <c r="C939" s="66">
        <f>'Final Temp'!$D$13+(('Final Temp'!$D$17-'Final Temp'!$D$13)*(1-EXP(-B939/'Final Temp'!$D$9)))</f>
        <v>139.08133138437546</v>
      </c>
      <c r="D939" s="65">
        <f>IF(C939&gt;'Final Temp'!$I$13,D938+A$2,0)</f>
        <v>1533.5999999999765</v>
      </c>
      <c r="E939" s="66">
        <f>IF(D939&gt;0,'Final Temp'!$I$13+(('Final Temp'!I$17-'Final Temp'!$I$13)*(1-EXP(-D939/'Final Temp'!I$9))),C939)</f>
        <v>139.99845944529613</v>
      </c>
      <c r="F939" s="66">
        <f>IF(D939=0,E939,'Final Temp'!$I$13)</f>
        <v>75</v>
      </c>
      <c r="G939" s="66">
        <f t="shared" si="62"/>
        <v>139.99845944529613</v>
      </c>
      <c r="H939" s="66">
        <f>'Final Temp'!D$13+(('Final Temp'!I$17-'Final Temp'!D$13)*(1-EXP(-B939/'Final Temp'!I$9)))</f>
        <v>139.99919109559642</v>
      </c>
      <c r="I939" s="66">
        <f>IF('Final Temp'!$D$17&gt;='Final Temp'!$I$13,Calcs!H939,"")</f>
        <v>139.99919109559642</v>
      </c>
    </row>
    <row r="940" spans="2:9" x14ac:dyDescent="0.25">
      <c r="B940" s="65">
        <f t="shared" si="61"/>
        <v>1690.1999999999725</v>
      </c>
      <c r="C940" s="66">
        <f>'Final Temp'!$D$13+(('Final Temp'!$D$17-'Final Temp'!$D$13)*(1-EXP(-B940/'Final Temp'!$D$9)))</f>
        <v>139.08591326321093</v>
      </c>
      <c r="D940" s="65">
        <f>IF(C940&gt;'Final Temp'!$I$13,D939+A$2,0)</f>
        <v>1535.3999999999764</v>
      </c>
      <c r="E940" s="66">
        <f>IF(D940&gt;0,'Final Temp'!$I$13+(('Final Temp'!I$17-'Final Temp'!$I$13)*(1-EXP(-D940/'Final Temp'!I$9))),C940)</f>
        <v>139.99847858237405</v>
      </c>
      <c r="F940" s="66">
        <f>IF(D940=0,E940,'Final Temp'!$I$13)</f>
        <v>75</v>
      </c>
      <c r="G940" s="66">
        <f t="shared" si="62"/>
        <v>139.99847858237405</v>
      </c>
      <c r="H940" s="66">
        <f>'Final Temp'!D$13+(('Final Temp'!I$17-'Final Temp'!D$13)*(1-EXP(-B940/'Final Temp'!I$9)))</f>
        <v>139.99920114396826</v>
      </c>
      <c r="I940" s="66">
        <f>IF('Final Temp'!$D$17&gt;='Final Temp'!$I$13,Calcs!H940,"")</f>
        <v>139.99920114396826</v>
      </c>
    </row>
    <row r="941" spans="2:9" x14ac:dyDescent="0.25">
      <c r="B941" s="65">
        <f t="shared" si="61"/>
        <v>1691.9999999999725</v>
      </c>
      <c r="C941" s="66">
        <f>'Final Temp'!$D$13+(('Final Temp'!$D$17-'Final Temp'!$D$13)*(1-EXP(-B941/'Final Temp'!$D$9)))</f>
        <v>139.09047228983036</v>
      </c>
      <c r="D941" s="65">
        <f>IF(C941&gt;'Final Temp'!$I$13,D940+A$2,0)</f>
        <v>1537.1999999999764</v>
      </c>
      <c r="E941" s="66">
        <f>IF(D941&gt;0,'Final Temp'!$I$13+(('Final Temp'!I$17-'Final Temp'!$I$13)*(1-EXP(-D941/'Final Temp'!I$9))),C941)</f>
        <v>139.99849748172733</v>
      </c>
      <c r="F941" s="66">
        <f>IF(D941=0,E941,'Final Temp'!$I$13)</f>
        <v>75</v>
      </c>
      <c r="G941" s="66">
        <f t="shared" si="62"/>
        <v>139.99849748172733</v>
      </c>
      <c r="H941" s="66">
        <f>'Final Temp'!D$13+(('Final Temp'!I$17-'Final Temp'!D$13)*(1-EXP(-B941/'Final Temp'!I$9)))</f>
        <v>139.99921106751728</v>
      </c>
      <c r="I941" s="66">
        <f>IF('Final Temp'!$D$17&gt;='Final Temp'!$I$13,Calcs!H941,"")</f>
        <v>139.99921106751728</v>
      </c>
    </row>
    <row r="942" spans="2:9" x14ac:dyDescent="0.25">
      <c r="B942" s="65">
        <f t="shared" si="61"/>
        <v>1693.7999999999724</v>
      </c>
      <c r="C942" s="66">
        <f>'Final Temp'!$D$13+(('Final Temp'!$D$17-'Final Temp'!$D$13)*(1-EXP(-B942/'Final Temp'!$D$9)))</f>
        <v>139.09500857820967</v>
      </c>
      <c r="D942" s="65">
        <f>IF(C942&gt;'Final Temp'!$I$13,D941+A$2,0)</f>
        <v>1538.9999999999764</v>
      </c>
      <c r="E942" s="66">
        <f>IF(D942&gt;0,'Final Temp'!$I$13+(('Final Temp'!I$17-'Final Temp'!$I$13)*(1-EXP(-D942/'Final Temp'!I$9))),C942)</f>
        <v>139.99851614630904</v>
      </c>
      <c r="F942" s="66">
        <f>IF(D942=0,E942,'Final Temp'!$I$13)</f>
        <v>75</v>
      </c>
      <c r="G942" s="66">
        <f t="shared" si="62"/>
        <v>139.99851614630904</v>
      </c>
      <c r="H942" s="66">
        <f>'Final Temp'!D$13+(('Final Temp'!I$17-'Final Temp'!D$13)*(1-EXP(-B942/'Final Temp'!I$9)))</f>
        <v>139.99922086779398</v>
      </c>
      <c r="I942" s="66">
        <f>IF('Final Temp'!$D$17&gt;='Final Temp'!$I$13,Calcs!H942,"")</f>
        <v>139.99922086779398</v>
      </c>
    </row>
    <row r="943" spans="2:9" x14ac:dyDescent="0.25">
      <c r="B943" s="65">
        <f t="shared" si="61"/>
        <v>1695.5999999999724</v>
      </c>
      <c r="C943" s="66">
        <f>'Final Temp'!$D$13+(('Final Temp'!$D$17-'Final Temp'!$D$13)*(1-EXP(-B943/'Final Temp'!$D$9)))</f>
        <v>139.09952224175629</v>
      </c>
      <c r="D943" s="65">
        <f>IF(C943&gt;'Final Temp'!$I$13,D942+A$2,0)</f>
        <v>1540.7999999999763</v>
      </c>
      <c r="E943" s="66">
        <f>IF(D943&gt;0,'Final Temp'!$I$13+(('Final Temp'!I$17-'Final Temp'!$I$13)*(1-EXP(-D943/'Final Temp'!I$9))),C943)</f>
        <v>139.99853457903563</v>
      </c>
      <c r="F943" s="66">
        <f>IF(D943=0,E943,'Final Temp'!$I$13)</f>
        <v>75</v>
      </c>
      <c r="G943" s="66">
        <f t="shared" si="62"/>
        <v>139.99853457903563</v>
      </c>
      <c r="H943" s="66">
        <f>'Final Temp'!D$13+(('Final Temp'!I$17-'Final Temp'!D$13)*(1-EXP(-B943/'Final Temp'!I$9)))</f>
        <v>139.99923054632967</v>
      </c>
      <c r="I943" s="66">
        <f>IF('Final Temp'!$D$17&gt;='Final Temp'!$I$13,Calcs!H943,"")</f>
        <v>139.99923054632967</v>
      </c>
    </row>
    <row r="944" spans="2:9" x14ac:dyDescent="0.25">
      <c r="B944" s="65">
        <f t="shared" si="61"/>
        <v>1697.3999999999724</v>
      </c>
      <c r="C944" s="66">
        <f>'Final Temp'!$D$13+(('Final Temp'!$D$17-'Final Temp'!$D$13)*(1-EXP(-B944/'Final Temp'!$D$9)))</f>
        <v>139.10401339331204</v>
      </c>
      <c r="D944" s="65">
        <f>IF(C944&gt;'Final Temp'!$I$13,D943+A$2,0)</f>
        <v>1542.5999999999763</v>
      </c>
      <c r="E944" s="66">
        <f>IF(D944&gt;0,'Final Temp'!$I$13+(('Final Temp'!I$17-'Final Temp'!$I$13)*(1-EXP(-D944/'Final Temp'!I$9))),C944)</f>
        <v>139.99855278278721</v>
      </c>
      <c r="F944" s="66">
        <f>IF(D944=0,E944,'Final Temp'!$I$13)</f>
        <v>75</v>
      </c>
      <c r="G944" s="66">
        <f t="shared" si="62"/>
        <v>139.99855278278721</v>
      </c>
      <c r="H944" s="66">
        <f>'Final Temp'!D$13+(('Final Temp'!I$17-'Final Temp'!D$13)*(1-EXP(-B944/'Final Temp'!I$9)))</f>
        <v>139.99924010463667</v>
      </c>
      <c r="I944" s="66">
        <f>IF('Final Temp'!$D$17&gt;='Final Temp'!$I$13,Calcs!H944,"")</f>
        <v>139.99924010463667</v>
      </c>
    </row>
    <row r="945" spans="2:9" x14ac:dyDescent="0.25">
      <c r="B945" s="65">
        <f t="shared" si="61"/>
        <v>1699.1999999999723</v>
      </c>
      <c r="C945" s="66">
        <f>'Final Temp'!$D$13+(('Final Temp'!$D$17-'Final Temp'!$D$13)*(1-EXP(-B945/'Final Temp'!$D$9)))</f>
        <v>139.10848214515596</v>
      </c>
      <c r="D945" s="65">
        <f>IF(C945&gt;'Final Temp'!$I$13,D944+A$2,0)</f>
        <v>1544.3999999999762</v>
      </c>
      <c r="E945" s="66">
        <f>IF(D945&gt;0,'Final Temp'!$I$13+(('Final Temp'!I$17-'Final Temp'!$I$13)*(1-EXP(-D945/'Final Temp'!I$9))),C945)</f>
        <v>139.99857076040814</v>
      </c>
      <c r="F945" s="66">
        <f>IF(D945=0,E945,'Final Temp'!$I$13)</f>
        <v>75</v>
      </c>
      <c r="G945" s="66">
        <f t="shared" si="62"/>
        <v>139.99857076040814</v>
      </c>
      <c r="H945" s="66">
        <f>'Final Temp'!D$13+(('Final Temp'!I$17-'Final Temp'!D$13)*(1-EXP(-B945/'Final Temp'!I$9)))</f>
        <v>139.99924954420851</v>
      </c>
      <c r="I945" s="66">
        <f>IF('Final Temp'!$D$17&gt;='Final Temp'!$I$13,Calcs!H945,"")</f>
        <v>139.99924954420851</v>
      </c>
    </row>
    <row r="946" spans="2:9" x14ac:dyDescent="0.25">
      <c r="B946" s="65">
        <f t="shared" si="61"/>
        <v>1700.9999999999723</v>
      </c>
      <c r="C946" s="66">
        <f>'Final Temp'!$D$13+(('Final Temp'!$D$17-'Final Temp'!$D$13)*(1-EXP(-B946/'Final Temp'!$D$9)))</f>
        <v>139.1129286090071</v>
      </c>
      <c r="D946" s="65">
        <f>IF(C946&gt;'Final Temp'!$I$13,D945+A$2,0)</f>
        <v>1546.1999999999762</v>
      </c>
      <c r="E946" s="66">
        <f>IF(D946&gt;0,'Final Temp'!$I$13+(('Final Temp'!I$17-'Final Temp'!$I$13)*(1-EXP(-D946/'Final Temp'!I$9))),C946)</f>
        <v>139.99858851470754</v>
      </c>
      <c r="F946" s="66">
        <f>IF(D946=0,E946,'Final Temp'!$I$13)</f>
        <v>75</v>
      </c>
      <c r="G946" s="66">
        <f t="shared" si="62"/>
        <v>139.99858851470754</v>
      </c>
      <c r="H946" s="66">
        <f>'Final Temp'!D$13+(('Final Temp'!I$17-'Final Temp'!D$13)*(1-EXP(-B946/'Final Temp'!I$9)))</f>
        <v>139.99925886652005</v>
      </c>
      <c r="I946" s="66">
        <f>IF('Final Temp'!$D$17&gt;='Final Temp'!$I$13,Calcs!H946,"")</f>
        <v>139.99925886652005</v>
      </c>
    </row>
    <row r="947" spans="2:9" x14ac:dyDescent="0.25">
      <c r="B947" s="65">
        <f t="shared" si="61"/>
        <v>1702.7999999999722</v>
      </c>
      <c r="C947" s="66">
        <f>'Final Temp'!$D$13+(('Final Temp'!$D$17-'Final Temp'!$D$13)*(1-EXP(-B947/'Final Temp'!$D$9)))</f>
        <v>139.11735289602726</v>
      </c>
      <c r="D947" s="65">
        <f>IF(C947&gt;'Final Temp'!$I$13,D946+A$2,0)</f>
        <v>1547.9999999999761</v>
      </c>
      <c r="E947" s="66">
        <f>IF(D947&gt;0,'Final Temp'!$I$13+(('Final Temp'!I$17-'Final Temp'!$I$13)*(1-EXP(-D947/'Final Temp'!I$9))),C947)</f>
        <v>139.99860604845941</v>
      </c>
      <c r="F947" s="66">
        <f>IF(D947=0,E947,'Final Temp'!$I$13)</f>
        <v>75</v>
      </c>
      <c r="G947" s="66">
        <f t="shared" si="62"/>
        <v>139.99860604845941</v>
      </c>
      <c r="H947" s="66">
        <f>'Final Temp'!D$13+(('Final Temp'!I$17-'Final Temp'!D$13)*(1-EXP(-B947/'Final Temp'!I$9)))</f>
        <v>139.99926807302802</v>
      </c>
      <c r="I947" s="66">
        <f>IF('Final Temp'!$D$17&gt;='Final Temp'!$I$13,Calcs!H947,"")</f>
        <v>139.99926807302802</v>
      </c>
    </row>
    <row r="948" spans="2:9" x14ac:dyDescent="0.25">
      <c r="B948" s="65">
        <f t="shared" si="61"/>
        <v>1704.5999999999722</v>
      </c>
      <c r="C948" s="66">
        <f>'Final Temp'!$D$13+(('Final Temp'!$D$17-'Final Temp'!$D$13)*(1-EXP(-B948/'Final Temp'!$D$9)))</f>
        <v>139.12175511682383</v>
      </c>
      <c r="D948" s="65">
        <f>IF(C948&gt;'Final Temp'!$I$13,D947+A$2,0)</f>
        <v>1549.7999999999761</v>
      </c>
      <c r="E948" s="66">
        <f>IF(D948&gt;0,'Final Temp'!$I$13+(('Final Temp'!I$17-'Final Temp'!$I$13)*(1-EXP(-D948/'Final Temp'!I$9))),C948)</f>
        <v>139.99862336440356</v>
      </c>
      <c r="F948" s="66">
        <f>IF(D948=0,E948,'Final Temp'!$I$13)</f>
        <v>75</v>
      </c>
      <c r="G948" s="66">
        <f t="shared" si="62"/>
        <v>139.99862336440356</v>
      </c>
      <c r="H948" s="66">
        <f>'Final Temp'!D$13+(('Final Temp'!I$17-'Final Temp'!D$13)*(1-EXP(-B948/'Final Temp'!I$9)))</f>
        <v>139.99927716517089</v>
      </c>
      <c r="I948" s="66">
        <f>IF('Final Temp'!$D$17&gt;='Final Temp'!$I$13,Calcs!H948,"")</f>
        <v>139.99927716517089</v>
      </c>
    </row>
    <row r="949" spans="2:9" x14ac:dyDescent="0.25">
      <c r="B949" s="65">
        <f t="shared" si="61"/>
        <v>1706.3999999999721</v>
      </c>
      <c r="C949" s="66">
        <f>'Final Temp'!$D$13+(('Final Temp'!$D$17-'Final Temp'!$D$13)*(1-EXP(-B949/'Final Temp'!$D$9)))</f>
        <v>139.12613538145263</v>
      </c>
      <c r="D949" s="65">
        <f>IF(C949&gt;'Final Temp'!$I$13,D948+A$2,0)</f>
        <v>1551.599999999976</v>
      </c>
      <c r="E949" s="66">
        <f>IF(D949&gt;0,'Final Temp'!$I$13+(('Final Temp'!I$17-'Final Temp'!$I$13)*(1-EXP(-D949/'Final Temp'!I$9))),C949)</f>
        <v>139.99864046524559</v>
      </c>
      <c r="F949" s="66">
        <f>IF(D949=0,E949,'Final Temp'!$I$13)</f>
        <v>75</v>
      </c>
      <c r="G949" s="66">
        <f t="shared" si="62"/>
        <v>139.99864046524559</v>
      </c>
      <c r="H949" s="66">
        <f>'Final Temp'!D$13+(('Final Temp'!I$17-'Final Temp'!D$13)*(1-EXP(-B949/'Final Temp'!I$9)))</f>
        <v>139.99928614436931</v>
      </c>
      <c r="I949" s="66">
        <f>IF('Final Temp'!$D$17&gt;='Final Temp'!$I$13,Calcs!H949,"")</f>
        <v>139.99928614436931</v>
      </c>
    </row>
    <row r="950" spans="2:9" x14ac:dyDescent="0.25">
      <c r="B950" s="65">
        <f t="shared" si="61"/>
        <v>1708.1999999999721</v>
      </c>
      <c r="C950" s="66">
        <f>'Final Temp'!$D$13+(('Final Temp'!$D$17-'Final Temp'!$D$13)*(1-EXP(-B950/'Final Temp'!$D$9)))</f>
        <v>139.13049379942038</v>
      </c>
      <c r="D950" s="65">
        <f>IF(C950&gt;'Final Temp'!$I$13,D949+A$2,0)</f>
        <v>1553.399999999976</v>
      </c>
      <c r="E950" s="66">
        <f>IF(D950&gt;0,'Final Temp'!$I$13+(('Final Temp'!I$17-'Final Temp'!$I$13)*(1-EXP(-D950/'Final Temp'!I$9))),C950)</f>
        <v>139.99865735365753</v>
      </c>
      <c r="F950" s="66">
        <f>IF(D950=0,E950,'Final Temp'!$I$13)</f>
        <v>75</v>
      </c>
      <c r="G950" s="66">
        <f t="shared" si="62"/>
        <v>139.99865735365753</v>
      </c>
      <c r="H950" s="66">
        <f>'Final Temp'!D$13+(('Final Temp'!I$17-'Final Temp'!D$13)*(1-EXP(-B950/'Final Temp'!I$9)))</f>
        <v>139.99929501202638</v>
      </c>
      <c r="I950" s="66">
        <f>IF('Final Temp'!$D$17&gt;='Final Temp'!$I$13,Calcs!H950,"")</f>
        <v>139.99929501202638</v>
      </c>
    </row>
    <row r="951" spans="2:9" x14ac:dyDescent="0.25">
      <c r="B951" s="65">
        <f t="shared" si="61"/>
        <v>1709.999999999972</v>
      </c>
      <c r="C951" s="66">
        <f>'Final Temp'!$D$13+(('Final Temp'!$D$17-'Final Temp'!$D$13)*(1-EXP(-B951/'Final Temp'!$D$9)))</f>
        <v>139.13483047968788</v>
      </c>
      <c r="D951" s="65">
        <f>IF(C951&gt;'Final Temp'!$I$13,D950+A$2,0)</f>
        <v>1555.1999999999759</v>
      </c>
      <c r="E951" s="66">
        <f>IF(D951&gt;0,'Final Temp'!$I$13+(('Final Temp'!I$17-'Final Temp'!$I$13)*(1-EXP(-D951/'Final Temp'!I$9))),C951)</f>
        <v>139.99867403227827</v>
      </c>
      <c r="F951" s="66">
        <f>IF(D951=0,E951,'Final Temp'!$I$13)</f>
        <v>75</v>
      </c>
      <c r="G951" s="66">
        <f t="shared" si="62"/>
        <v>139.99867403227827</v>
      </c>
      <c r="H951" s="66">
        <f>'Final Temp'!D$13+(('Final Temp'!I$17-'Final Temp'!D$13)*(1-EXP(-B951/'Final Temp'!I$9)))</f>
        <v>139.99930376952764</v>
      </c>
      <c r="I951" s="66">
        <f>IF('Final Temp'!$D$17&gt;='Final Temp'!$I$13,Calcs!H951,"")</f>
        <v>139.99930376952764</v>
      </c>
    </row>
    <row r="952" spans="2:9" x14ac:dyDescent="0.25">
      <c r="B952" s="65">
        <f t="shared" si="61"/>
        <v>1711.799999999972</v>
      </c>
      <c r="C952" s="66">
        <f>'Final Temp'!$D$13+(('Final Temp'!$D$17-'Final Temp'!$D$13)*(1-EXP(-B952/'Final Temp'!$D$9)))</f>
        <v>139.13914553067229</v>
      </c>
      <c r="D952" s="65">
        <f>IF(C952&gt;'Final Temp'!$I$13,D951+A$2,0)</f>
        <v>1556.9999999999759</v>
      </c>
      <c r="E952" s="66">
        <f>IF(D952&gt;0,'Final Temp'!$I$13+(('Final Temp'!I$17-'Final Temp'!$I$13)*(1-EXP(-D952/'Final Temp'!I$9))),C952)</f>
        <v>139.99869050371385</v>
      </c>
      <c r="F952" s="66">
        <f>IF(D952=0,E952,'Final Temp'!$I$13)</f>
        <v>75</v>
      </c>
      <c r="G952" s="66">
        <f t="shared" si="62"/>
        <v>139.99869050371385</v>
      </c>
      <c r="H952" s="66">
        <f>'Final Temp'!D$13+(('Final Temp'!I$17-'Final Temp'!D$13)*(1-EXP(-B952/'Final Temp'!I$9)))</f>
        <v>139.99931241824149</v>
      </c>
      <c r="I952" s="66">
        <f>IF('Final Temp'!$D$17&gt;='Final Temp'!$I$13,Calcs!H952,"")</f>
        <v>139.99931241824149</v>
      </c>
    </row>
    <row r="953" spans="2:9" x14ac:dyDescent="0.25">
      <c r="B953" s="65">
        <f t="shared" si="61"/>
        <v>1713.5999999999719</v>
      </c>
      <c r="C953" s="66">
        <f>'Final Temp'!$D$13+(('Final Temp'!$D$17-'Final Temp'!$D$13)*(1-EXP(-B953/'Final Temp'!$D$9)))</f>
        <v>139.14343906025013</v>
      </c>
      <c r="D953" s="65">
        <f>IF(C953&gt;'Final Temp'!$I$13,D952+A$2,0)</f>
        <v>1558.7999999999759</v>
      </c>
      <c r="E953" s="66">
        <f>IF(D953&gt;0,'Final Temp'!$I$13+(('Final Temp'!I$17-'Final Temp'!$I$13)*(1-EXP(-D953/'Final Temp'!I$9))),C953)</f>
        <v>139.99870677053798</v>
      </c>
      <c r="F953" s="66">
        <f>IF(D953=0,E953,'Final Temp'!$I$13)</f>
        <v>75</v>
      </c>
      <c r="G953" s="66">
        <f t="shared" si="62"/>
        <v>139.99870677053798</v>
      </c>
      <c r="H953" s="66">
        <f>'Final Temp'!D$13+(('Final Temp'!I$17-'Final Temp'!D$13)*(1-EXP(-B953/'Final Temp'!I$9)))</f>
        <v>139.99932095951925</v>
      </c>
      <c r="I953" s="66">
        <f>IF('Final Temp'!$D$17&gt;='Final Temp'!$I$13,Calcs!H953,"")</f>
        <v>139.99932095951925</v>
      </c>
    </row>
    <row r="954" spans="2:9" x14ac:dyDescent="0.25">
      <c r="B954" s="65">
        <f t="shared" si="61"/>
        <v>1715.3999999999719</v>
      </c>
      <c r="C954" s="66">
        <f>'Final Temp'!$D$13+(('Final Temp'!$D$17-'Final Temp'!$D$13)*(1-EXP(-B954/'Final Temp'!$D$9)))</f>
        <v>139.14771117575987</v>
      </c>
      <c r="D954" s="65">
        <f>IF(C954&gt;'Final Temp'!$I$13,D953+A$2,0)</f>
        <v>1560.5999999999758</v>
      </c>
      <c r="E954" s="66">
        <f>IF(D954&gt;0,'Final Temp'!$I$13+(('Final Temp'!I$17-'Final Temp'!$I$13)*(1-EXP(-D954/'Final Temp'!I$9))),C954)</f>
        <v>139.99872283529237</v>
      </c>
      <c r="F954" s="66">
        <f>IF(D954=0,E954,'Final Temp'!$I$13)</f>
        <v>75</v>
      </c>
      <c r="G954" s="66">
        <f t="shared" si="62"/>
        <v>139.99872283529237</v>
      </c>
      <c r="H954" s="66">
        <f>'Final Temp'!D$13+(('Final Temp'!I$17-'Final Temp'!D$13)*(1-EXP(-B954/'Final Temp'!I$9)))</f>
        <v>139.99932939469559</v>
      </c>
      <c r="I954" s="66">
        <f>IF('Final Temp'!$D$17&gt;='Final Temp'!$I$13,Calcs!H954,"")</f>
        <v>139.99932939469559</v>
      </c>
    </row>
    <row r="955" spans="2:9" x14ac:dyDescent="0.25">
      <c r="B955" s="65">
        <f t="shared" si="61"/>
        <v>1717.1999999999719</v>
      </c>
      <c r="C955" s="66">
        <f>'Final Temp'!$D$13+(('Final Temp'!$D$17-'Final Temp'!$D$13)*(1-EXP(-B955/'Final Temp'!$D$9)))</f>
        <v>139.15196198400463</v>
      </c>
      <c r="D955" s="65">
        <f>IF(C955&gt;'Final Temp'!$I$13,D954+A$2,0)</f>
        <v>1562.3999999999758</v>
      </c>
      <c r="E955" s="66">
        <f>IF(D955&gt;0,'Final Temp'!$I$13+(('Final Temp'!I$17-'Final Temp'!$I$13)*(1-EXP(-D955/'Final Temp'!I$9))),C955)</f>
        <v>139.99873870048714</v>
      </c>
      <c r="F955" s="66">
        <f>IF(D955=0,E955,'Final Temp'!$I$13)</f>
        <v>75</v>
      </c>
      <c r="G955" s="66">
        <f t="shared" si="62"/>
        <v>139.99873870048714</v>
      </c>
      <c r="H955" s="66">
        <f>'Final Temp'!D$13+(('Final Temp'!I$17-'Final Temp'!D$13)*(1-EXP(-B955/'Final Temp'!I$9)))</f>
        <v>139.99933772508848</v>
      </c>
      <c r="I955" s="66">
        <f>IF('Final Temp'!$D$17&gt;='Final Temp'!$I$13,Calcs!H955,"")</f>
        <v>139.99933772508848</v>
      </c>
    </row>
    <row r="956" spans="2:9" x14ac:dyDescent="0.25">
      <c r="B956" s="65">
        <f t="shared" si="61"/>
        <v>1718.9999999999718</v>
      </c>
      <c r="C956" s="66">
        <f>'Final Temp'!$D$13+(('Final Temp'!$D$17-'Final Temp'!$D$13)*(1-EXP(-B956/'Final Temp'!$D$9)))</f>
        <v>139.15619159125478</v>
      </c>
      <c r="D956" s="65">
        <f>IF(C956&gt;'Final Temp'!$I$13,D955+A$2,0)</f>
        <v>1564.1999999999757</v>
      </c>
      <c r="E956" s="66">
        <f>IF(D956&gt;0,'Final Temp'!$I$13+(('Final Temp'!I$17-'Final Temp'!$I$13)*(1-EXP(-D956/'Final Temp'!I$9))),C956)</f>
        <v>139.99875436860134</v>
      </c>
      <c r="F956" s="66">
        <f>IF(D956=0,E956,'Final Temp'!$I$13)</f>
        <v>75</v>
      </c>
      <c r="G956" s="66">
        <f t="shared" si="62"/>
        <v>139.99875436860134</v>
      </c>
      <c r="H956" s="66">
        <f>'Final Temp'!D$13+(('Final Temp'!I$17-'Final Temp'!D$13)*(1-EXP(-B956/'Final Temp'!I$9)))</f>
        <v>139.99934595199954</v>
      </c>
      <c r="I956" s="66">
        <f>IF('Final Temp'!$D$17&gt;='Final Temp'!$I$13,Calcs!H956,"")</f>
        <v>139.99934595199954</v>
      </c>
    </row>
    <row r="957" spans="2:9" x14ac:dyDescent="0.25">
      <c r="B957" s="65">
        <f t="shared" si="61"/>
        <v>1720.7999999999718</v>
      </c>
      <c r="C957" s="66">
        <f>'Final Temp'!$D$13+(('Final Temp'!$D$17-'Final Temp'!$D$13)*(1-EXP(-B957/'Final Temp'!$D$9)))</f>
        <v>139.16040010325079</v>
      </c>
      <c r="D957" s="65">
        <f>IF(C957&gt;'Final Temp'!$I$13,D956+A$2,0)</f>
        <v>1565.9999999999757</v>
      </c>
      <c r="E957" s="66">
        <f>IF(D957&gt;0,'Final Temp'!$I$13+(('Final Temp'!I$17-'Final Temp'!$I$13)*(1-EXP(-D957/'Final Temp'!I$9))),C957)</f>
        <v>139.99876984208311</v>
      </c>
      <c r="F957" s="66">
        <f>IF(D957=0,E957,'Final Temp'!$I$13)</f>
        <v>75</v>
      </c>
      <c r="G957" s="66">
        <f t="shared" si="62"/>
        <v>139.99876984208311</v>
      </c>
      <c r="H957" s="66">
        <f>'Final Temp'!D$13+(('Final Temp'!I$17-'Final Temp'!D$13)*(1-EXP(-B957/'Final Temp'!I$9)))</f>
        <v>139.9993540767143</v>
      </c>
      <c r="I957" s="66">
        <f>IF('Final Temp'!$D$17&gt;='Final Temp'!$I$13,Calcs!H957,"")</f>
        <v>139.9993540767143</v>
      </c>
    </row>
    <row r="958" spans="2:9" x14ac:dyDescent="0.25">
      <c r="B958" s="65">
        <f t="shared" si="61"/>
        <v>1722.5999999999717</v>
      </c>
      <c r="C958" s="66">
        <f>'Final Temp'!$D$13+(('Final Temp'!$D$17-'Final Temp'!$D$13)*(1-EXP(-B958/'Final Temp'!$D$9)))</f>
        <v>139.16458762520563</v>
      </c>
      <c r="D958" s="65">
        <f>IF(C958&gt;'Final Temp'!$I$13,D957+A$2,0)</f>
        <v>1567.7999999999756</v>
      </c>
      <c r="E958" s="66">
        <f>IF(D958&gt;0,'Final Temp'!$I$13+(('Final Temp'!I$17-'Final Temp'!$I$13)*(1-EXP(-D958/'Final Temp'!I$9))),C958)</f>
        <v>139.99878512335016</v>
      </c>
      <c r="F958" s="66">
        <f>IF(D958=0,E958,'Final Temp'!$I$13)</f>
        <v>75</v>
      </c>
      <c r="G958" s="66">
        <f t="shared" si="62"/>
        <v>139.99878512335016</v>
      </c>
      <c r="H958" s="66">
        <f>'Final Temp'!D$13+(('Final Temp'!I$17-'Final Temp'!D$13)*(1-EXP(-B958/'Final Temp'!I$9)))</f>
        <v>139.99936210050222</v>
      </c>
      <c r="I958" s="66">
        <f>IF('Final Temp'!$D$17&gt;='Final Temp'!$I$13,Calcs!H958,"")</f>
        <v>139.99936210050222</v>
      </c>
    </row>
    <row r="959" spans="2:9" x14ac:dyDescent="0.25">
      <c r="B959" s="65">
        <f t="shared" si="61"/>
        <v>1724.3999999999717</v>
      </c>
      <c r="C959" s="66">
        <f>'Final Temp'!$D$13+(('Final Temp'!$D$17-'Final Temp'!$D$13)*(1-EXP(-B959/'Final Temp'!$D$9)))</f>
        <v>139.16875426180763</v>
      </c>
      <c r="D959" s="65">
        <f>IF(C959&gt;'Final Temp'!$I$13,D958+A$2,0)</f>
        <v>1569.5999999999756</v>
      </c>
      <c r="E959" s="66">
        <f>IF(D959&gt;0,'Final Temp'!$I$13+(('Final Temp'!I$17-'Final Temp'!$I$13)*(1-EXP(-D959/'Final Temp'!I$9))),C959)</f>
        <v>139.99880021479026</v>
      </c>
      <c r="F959" s="66">
        <f>IF(D959=0,E959,'Final Temp'!$I$13)</f>
        <v>75</v>
      </c>
      <c r="G959" s="66">
        <f t="shared" si="62"/>
        <v>139.99880021479026</v>
      </c>
      <c r="H959" s="66">
        <f>'Final Temp'!D$13+(('Final Temp'!I$17-'Final Temp'!D$13)*(1-EXP(-B959/'Final Temp'!I$9)))</f>
        <v>139.99937002461704</v>
      </c>
      <c r="I959" s="66">
        <f>IF('Final Temp'!$D$17&gt;='Final Temp'!$I$13,Calcs!H959,"")</f>
        <v>139.99937002461704</v>
      </c>
    </row>
    <row r="960" spans="2:9" x14ac:dyDescent="0.25">
      <c r="B960" s="65">
        <f t="shared" si="61"/>
        <v>1726.1999999999716</v>
      </c>
      <c r="C960" s="66">
        <f>'Final Temp'!$D$13+(('Final Temp'!$D$17-'Final Temp'!$D$13)*(1-EXP(-B960/'Final Temp'!$D$9)))</f>
        <v>139.17290011722287</v>
      </c>
      <c r="D960" s="65">
        <f>IF(C960&gt;'Final Temp'!$I$13,D959+A$2,0)</f>
        <v>1571.3999999999755</v>
      </c>
      <c r="E960" s="66">
        <f>IF(D960&gt;0,'Final Temp'!$I$13+(('Final Temp'!I$17-'Final Temp'!$I$13)*(1-EXP(-D960/'Final Temp'!I$9))),C960)</f>
        <v>139.99881511876151</v>
      </c>
      <c r="F960" s="66">
        <f>IF(D960=0,E960,'Final Temp'!$I$13)</f>
        <v>75</v>
      </c>
      <c r="G960" s="66">
        <f t="shared" si="62"/>
        <v>139.99881511876151</v>
      </c>
      <c r="H960" s="66">
        <f>'Final Temp'!D$13+(('Final Temp'!I$17-'Final Temp'!D$13)*(1-EXP(-B960/'Final Temp'!I$9)))</f>
        <v>139.99937785029692</v>
      </c>
      <c r="I960" s="66">
        <f>IF('Final Temp'!$D$17&gt;='Final Temp'!$I$13,Calcs!H960,"")</f>
        <v>139.99937785029692</v>
      </c>
    </row>
    <row r="961" spans="2:9" x14ac:dyDescent="0.25">
      <c r="B961" s="65">
        <f t="shared" si="61"/>
        <v>1727.9999999999716</v>
      </c>
      <c r="C961" s="66">
        <f>'Final Temp'!$D$13+(('Final Temp'!$D$17-'Final Temp'!$D$13)*(1-EXP(-B961/'Final Temp'!$D$9)))</f>
        <v>139.17702529509793</v>
      </c>
      <c r="D961" s="65">
        <f>IF(C961&gt;'Final Temp'!$I$13,D960+A$2,0)</f>
        <v>1573.1999999999755</v>
      </c>
      <c r="E961" s="66">
        <f>IF(D961&gt;0,'Final Temp'!$I$13+(('Final Temp'!I$17-'Final Temp'!$I$13)*(1-EXP(-D961/'Final Temp'!I$9))),C961)</f>
        <v>139.99882983759267</v>
      </c>
      <c r="F961" s="66">
        <f>IF(D961=0,E961,'Final Temp'!$I$13)</f>
        <v>75</v>
      </c>
      <c r="G961" s="66">
        <f t="shared" si="62"/>
        <v>139.99882983759267</v>
      </c>
      <c r="H961" s="66">
        <f>'Final Temp'!D$13+(('Final Temp'!I$17-'Final Temp'!D$13)*(1-EXP(-B961/'Final Temp'!I$9)))</f>
        <v>139.99938557876465</v>
      </c>
      <c r="I961" s="66">
        <f>IF('Final Temp'!$D$17&gt;='Final Temp'!$I$13,Calcs!H961,"")</f>
        <v>139.99938557876465</v>
      </c>
    </row>
    <row r="962" spans="2:9" x14ac:dyDescent="0.25">
      <c r="B962" s="65">
        <f t="shared" si="61"/>
        <v>1729.7999999999715</v>
      </c>
      <c r="C962" s="66">
        <f>'Final Temp'!$D$13+(('Final Temp'!$D$17-'Final Temp'!$D$13)*(1-EXP(-B962/'Final Temp'!$D$9)))</f>
        <v>139.18112989856252</v>
      </c>
      <c r="D962" s="65">
        <f>IF(C962&gt;'Final Temp'!$I$13,D961+A$2,0)</f>
        <v>1574.9999999999754</v>
      </c>
      <c r="E962" s="66">
        <f>IF(D962&gt;0,'Final Temp'!$I$13+(('Final Temp'!I$17-'Final Temp'!$I$13)*(1-EXP(-D962/'Final Temp'!I$9))),C962)</f>
        <v>139.99884437358352</v>
      </c>
      <c r="F962" s="66">
        <f>IF(D962=0,E962,'Final Temp'!$I$13)</f>
        <v>75</v>
      </c>
      <c r="G962" s="66">
        <f t="shared" si="62"/>
        <v>139.99884437358352</v>
      </c>
      <c r="H962" s="66">
        <f>'Final Temp'!D$13+(('Final Temp'!I$17-'Final Temp'!D$13)*(1-EXP(-B962/'Final Temp'!I$9)))</f>
        <v>139.99939321122784</v>
      </c>
      <c r="I962" s="66">
        <f>IF('Final Temp'!$D$17&gt;='Final Temp'!$I$13,Calcs!H962,"")</f>
        <v>139.99939321122784</v>
      </c>
    </row>
    <row r="963" spans="2:9" x14ac:dyDescent="0.25">
      <c r="B963" s="65">
        <f t="shared" si="61"/>
        <v>1731.5999999999715</v>
      </c>
      <c r="C963" s="66">
        <f>'Final Temp'!$D$13+(('Final Temp'!$D$17-'Final Temp'!$D$13)*(1-EXP(-B963/'Final Temp'!$D$9)))</f>
        <v>139.18521403023192</v>
      </c>
      <c r="D963" s="65">
        <f>IF(C963&gt;'Final Temp'!$I$13,D962+A$2,0)</f>
        <v>1576.7999999999754</v>
      </c>
      <c r="E963" s="66">
        <f>IF(D963&gt;0,'Final Temp'!$I$13+(('Final Temp'!I$17-'Final Temp'!$I$13)*(1-EXP(-D963/'Final Temp'!I$9))),C963)</f>
        <v>139.99885872900543</v>
      </c>
      <c r="F963" s="66">
        <f>IF(D963=0,E963,'Final Temp'!$I$13)</f>
        <v>75</v>
      </c>
      <c r="G963" s="66">
        <f t="shared" si="62"/>
        <v>139.99885872900543</v>
      </c>
      <c r="H963" s="66">
        <f>'Final Temp'!D$13+(('Final Temp'!I$17-'Final Temp'!D$13)*(1-EXP(-B963/'Final Temp'!I$9)))</f>
        <v>139.99940074887903</v>
      </c>
      <c r="I963" s="66">
        <f>IF('Final Temp'!$D$17&gt;='Final Temp'!$I$13,Calcs!H963,"")</f>
        <v>139.99940074887903</v>
      </c>
    </row>
    <row r="964" spans="2:9" x14ac:dyDescent="0.25">
      <c r="B964" s="65">
        <f t="shared" si="61"/>
        <v>1733.3999999999714</v>
      </c>
      <c r="C964" s="66">
        <f>'Final Temp'!$D$13+(('Final Temp'!$D$17-'Final Temp'!$D$13)*(1-EXP(-B964/'Final Temp'!$D$9)))</f>
        <v>139.18927779220968</v>
      </c>
      <c r="D964" s="65">
        <f>IF(C964&gt;'Final Temp'!$I$13,D963+A$2,0)</f>
        <v>1578.5999999999754</v>
      </c>
      <c r="E964" s="66">
        <f>IF(D964&gt;0,'Final Temp'!$I$13+(('Final Temp'!I$17-'Final Temp'!$I$13)*(1-EXP(-D964/'Final Temp'!I$9))),C964)</f>
        <v>139.99887290610141</v>
      </c>
      <c r="F964" s="66">
        <f>IF(D964=0,E964,'Final Temp'!$I$13)</f>
        <v>75</v>
      </c>
      <c r="G964" s="66">
        <f t="shared" si="62"/>
        <v>139.99887290610141</v>
      </c>
      <c r="H964" s="66">
        <f>'Final Temp'!D$13+(('Final Temp'!I$17-'Final Temp'!D$13)*(1-EXP(-B964/'Final Temp'!I$9)))</f>
        <v>139.999408192896</v>
      </c>
      <c r="I964" s="66">
        <f>IF('Final Temp'!$D$17&gt;='Final Temp'!$I$13,Calcs!H964,"")</f>
        <v>139.999408192896</v>
      </c>
    </row>
    <row r="965" spans="2:9" x14ac:dyDescent="0.25">
      <c r="B965" s="65">
        <f t="shared" si="61"/>
        <v>1735.1999999999714</v>
      </c>
      <c r="C965" s="66">
        <f>'Final Temp'!$D$13+(('Final Temp'!$D$17-'Final Temp'!$D$13)*(1-EXP(-B965/'Final Temp'!$D$9)))</f>
        <v>139.19332128608997</v>
      </c>
      <c r="D965" s="65">
        <f>IF(C965&gt;'Final Temp'!$I$13,D964+A$2,0)</f>
        <v>1580.3999999999753</v>
      </c>
      <c r="E965" s="66">
        <f>IF(D965&gt;0,'Final Temp'!$I$13+(('Final Temp'!I$17-'Final Temp'!$I$13)*(1-EXP(-D965/'Final Temp'!I$9))),C965)</f>
        <v>139.99888690708667</v>
      </c>
      <c r="F965" s="66">
        <f>IF(D965=0,E965,'Final Temp'!$I$13)</f>
        <v>75</v>
      </c>
      <c r="G965" s="66">
        <f t="shared" si="62"/>
        <v>139.99888690708667</v>
      </c>
      <c r="H965" s="66">
        <f>'Final Temp'!D$13+(('Final Temp'!I$17-'Final Temp'!D$13)*(1-EXP(-B965/'Final Temp'!I$9)))</f>
        <v>139.99941554444192</v>
      </c>
      <c r="I965" s="66">
        <f>IF('Final Temp'!$D$17&gt;='Final Temp'!$I$13,Calcs!H965,"")</f>
        <v>139.99941554444192</v>
      </c>
    </row>
    <row r="966" spans="2:9" x14ac:dyDescent="0.25">
      <c r="B966" s="65">
        <f t="shared" si="61"/>
        <v>1736.9999999999714</v>
      </c>
      <c r="C966" s="66">
        <f>'Final Temp'!$D$13+(('Final Temp'!$D$17-'Final Temp'!$D$13)*(1-EXP(-B966/'Final Temp'!$D$9)))</f>
        <v>139.19734461296042</v>
      </c>
      <c r="D966" s="65">
        <f>IF(C966&gt;'Final Temp'!$I$13,D965+A$2,0)</f>
        <v>1582.1999999999753</v>
      </c>
      <c r="E966" s="66">
        <f>IF(D966&gt;0,'Final Temp'!$I$13+(('Final Temp'!I$17-'Final Temp'!$I$13)*(1-EXP(-D966/'Final Temp'!I$9))),C966)</f>
        <v>139.99890073414892</v>
      </c>
      <c r="F966" s="66">
        <f>IF(D966=0,E966,'Final Temp'!$I$13)</f>
        <v>75</v>
      </c>
      <c r="G966" s="66">
        <f t="shared" si="62"/>
        <v>139.99890073414892</v>
      </c>
      <c r="H966" s="66">
        <f>'Final Temp'!D$13+(('Final Temp'!I$17-'Final Temp'!D$13)*(1-EXP(-B966/'Final Temp'!I$9)))</f>
        <v>139.99942280466547</v>
      </c>
      <c r="I966" s="66">
        <f>IF('Final Temp'!$D$17&gt;='Final Temp'!$I$13,Calcs!H966,"")</f>
        <v>139.99942280466547</v>
      </c>
    </row>
    <row r="967" spans="2:9" x14ac:dyDescent="0.25">
      <c r="B967" s="65">
        <f t="shared" si="61"/>
        <v>1738.7999999999713</v>
      </c>
      <c r="C967" s="66">
        <f>'Final Temp'!$D$13+(('Final Temp'!$D$17-'Final Temp'!$D$13)*(1-EXP(-B967/'Final Temp'!$D$9)))</f>
        <v>139.20134787340439</v>
      </c>
      <c r="D967" s="65">
        <f>IF(C967&gt;'Final Temp'!$I$13,D966+A$2,0)</f>
        <v>1583.9999999999752</v>
      </c>
      <c r="E967" s="66">
        <f>IF(D967&gt;0,'Final Temp'!$I$13+(('Final Temp'!I$17-'Final Temp'!$I$13)*(1-EXP(-D967/'Final Temp'!I$9))),C967)</f>
        <v>139.99891438944863</v>
      </c>
      <c r="F967" s="66">
        <f>IF(D967=0,E967,'Final Temp'!$I$13)</f>
        <v>75</v>
      </c>
      <c r="G967" s="66">
        <f t="shared" si="62"/>
        <v>139.99891438944863</v>
      </c>
      <c r="H967" s="66">
        <f>'Final Temp'!D$13+(('Final Temp'!I$17-'Final Temp'!D$13)*(1-EXP(-B967/'Final Temp'!I$9)))</f>
        <v>139.99942997470106</v>
      </c>
      <c r="I967" s="66">
        <f>IF('Final Temp'!$D$17&gt;='Final Temp'!$I$13,Calcs!H967,"")</f>
        <v>139.99942997470106</v>
      </c>
    </row>
    <row r="968" spans="2:9" x14ac:dyDescent="0.25">
      <c r="B968" s="65">
        <f t="shared" si="61"/>
        <v>1740.5999999999713</v>
      </c>
      <c r="C968" s="66">
        <f>'Final Temp'!$D$13+(('Final Temp'!$D$17-'Final Temp'!$D$13)*(1-EXP(-B968/'Final Temp'!$D$9)))</f>
        <v>139.20533116750357</v>
      </c>
      <c r="D968" s="65">
        <f>IF(C968&gt;'Final Temp'!$I$13,D967+A$2,0)</f>
        <v>1585.7999999999752</v>
      </c>
      <c r="E968" s="66">
        <f>IF(D968&gt;0,'Final Temp'!$I$13+(('Final Temp'!I$17-'Final Temp'!$I$13)*(1-EXP(-D968/'Final Temp'!I$9))),C968)</f>
        <v>139.99892787511948</v>
      </c>
      <c r="F968" s="66">
        <f>IF(D968=0,E968,'Final Temp'!$I$13)</f>
        <v>75</v>
      </c>
      <c r="G968" s="66">
        <f t="shared" si="62"/>
        <v>139.99892787511948</v>
      </c>
      <c r="H968" s="66">
        <f>'Final Temp'!D$13+(('Final Temp'!I$17-'Final Temp'!D$13)*(1-EXP(-B968/'Final Temp'!I$9)))</f>
        <v>139.99943705566903</v>
      </c>
      <c r="I968" s="66">
        <f>IF('Final Temp'!$D$17&gt;='Final Temp'!$I$13,Calcs!H968,"")</f>
        <v>139.99943705566903</v>
      </c>
    </row>
    <row r="969" spans="2:9" x14ac:dyDescent="0.25">
      <c r="B969" s="65">
        <f t="shared" si="61"/>
        <v>1742.3999999999712</v>
      </c>
      <c r="C969" s="66">
        <f>'Final Temp'!$D$13+(('Final Temp'!$D$17-'Final Temp'!$D$13)*(1-EXP(-B969/'Final Temp'!$D$9)))</f>
        <v>139.20929459484057</v>
      </c>
      <c r="D969" s="65">
        <f>IF(C969&gt;'Final Temp'!$I$13,D968+A$2,0)</f>
        <v>1587.5999999999751</v>
      </c>
      <c r="E969" s="66">
        <f>IF(D969&gt;0,'Final Temp'!$I$13+(('Final Temp'!I$17-'Final Temp'!$I$13)*(1-EXP(-D969/'Final Temp'!I$9))),C969)</f>
        <v>139.99894119326865</v>
      </c>
      <c r="F969" s="66">
        <f>IF(D969=0,E969,'Final Temp'!$I$13)</f>
        <v>75</v>
      </c>
      <c r="G969" s="66">
        <f t="shared" si="62"/>
        <v>139.99894119326865</v>
      </c>
      <c r="H969" s="66">
        <f>'Final Temp'!D$13+(('Final Temp'!I$17-'Final Temp'!D$13)*(1-EXP(-B969/'Final Temp'!I$9)))</f>
        <v>139.99944404867585</v>
      </c>
      <c r="I969" s="66">
        <f>IF('Final Temp'!$D$17&gt;='Final Temp'!$I$13,Calcs!H969,"")</f>
        <v>139.99944404867585</v>
      </c>
    </row>
    <row r="970" spans="2:9" x14ac:dyDescent="0.25">
      <c r="B970" s="65">
        <f t="shared" ref="B970:B1001" si="63">B969+A$2</f>
        <v>1744.1999999999712</v>
      </c>
      <c r="C970" s="66">
        <f>'Final Temp'!$D$13+(('Final Temp'!$D$17-'Final Temp'!$D$13)*(1-EXP(-B970/'Final Temp'!$D$9)))</f>
        <v>139.21323825450128</v>
      </c>
      <c r="D970" s="65">
        <f>IF(C970&gt;'Final Temp'!$I$13,D969+A$2,0)</f>
        <v>1589.3999999999751</v>
      </c>
      <c r="E970" s="66">
        <f>IF(D970&gt;0,'Final Temp'!$I$13+(('Final Temp'!I$17-'Final Temp'!$I$13)*(1-EXP(-D970/'Final Temp'!I$9))),C970)</f>
        <v>139.9989543459771</v>
      </c>
      <c r="F970" s="66">
        <f>IF(D970=0,E970,'Final Temp'!$I$13)</f>
        <v>75</v>
      </c>
      <c r="G970" s="66">
        <f t="shared" ref="G970:G1001" si="64">IF(E970&gt;F970,E970,F970)</f>
        <v>139.9989543459771</v>
      </c>
      <c r="H970" s="66">
        <f>'Final Temp'!D$13+(('Final Temp'!I$17-'Final Temp'!D$13)*(1-EXP(-B970/'Final Temp'!I$9)))</f>
        <v>139.99945095481411</v>
      </c>
      <c r="I970" s="66">
        <f>IF('Final Temp'!$D$17&gt;='Final Temp'!$I$13,Calcs!H970,"")</f>
        <v>139.99945095481411</v>
      </c>
    </row>
    <row r="971" spans="2:9" x14ac:dyDescent="0.25">
      <c r="B971" s="65">
        <f t="shared" si="63"/>
        <v>1745.9999999999711</v>
      </c>
      <c r="C971" s="66">
        <f>'Final Temp'!$D$13+(('Final Temp'!$D$17-'Final Temp'!$D$13)*(1-EXP(-B971/'Final Temp'!$D$9)))</f>
        <v>139.21716224507736</v>
      </c>
      <c r="D971" s="65">
        <f>IF(C971&gt;'Final Temp'!$I$13,D970+A$2,0)</f>
        <v>1591.199999999975</v>
      </c>
      <c r="E971" s="66">
        <f>IF(D971&gt;0,'Final Temp'!$I$13+(('Final Temp'!I$17-'Final Temp'!$I$13)*(1-EXP(-D971/'Final Temp'!I$9))),C971)</f>
        <v>139.99896733529999</v>
      </c>
      <c r="F971" s="66">
        <f>IF(D971=0,E971,'Final Temp'!$I$13)</f>
        <v>75</v>
      </c>
      <c r="G971" s="66">
        <f t="shared" si="64"/>
        <v>139.99896733529999</v>
      </c>
      <c r="H971" s="66">
        <f>'Final Temp'!D$13+(('Final Temp'!I$17-'Final Temp'!D$13)*(1-EXP(-B971/'Final Temp'!I$9)))</f>
        <v>139.99945777516294</v>
      </c>
      <c r="I971" s="66">
        <f>IF('Final Temp'!$D$17&gt;='Final Temp'!$I$13,Calcs!H971,"")</f>
        <v>139.99945777516294</v>
      </c>
    </row>
    <row r="972" spans="2:9" x14ac:dyDescent="0.25">
      <c r="B972" s="65">
        <f t="shared" si="63"/>
        <v>1747.7999999999711</v>
      </c>
      <c r="C972" s="66">
        <f>'Final Temp'!$D$13+(('Final Temp'!$D$17-'Final Temp'!$D$13)*(1-EXP(-B972/'Final Temp'!$D$9)))</f>
        <v>139.2210666646688</v>
      </c>
      <c r="D972" s="65">
        <f>IF(C972&gt;'Final Temp'!$I$13,D971+A$2,0)</f>
        <v>1592.999999999975</v>
      </c>
      <c r="E972" s="66">
        <f>IF(D972&gt;0,'Final Temp'!$I$13+(('Final Temp'!I$17-'Final Temp'!$I$13)*(1-EXP(-D972/'Final Temp'!I$9))),C972)</f>
        <v>139.99898016326694</v>
      </c>
      <c r="F972" s="66">
        <f>IF(D972=0,E972,'Final Temp'!$I$13)</f>
        <v>75</v>
      </c>
      <c r="G972" s="66">
        <f t="shared" si="64"/>
        <v>139.99898016326694</v>
      </c>
      <c r="H972" s="66">
        <f>'Final Temp'!D$13+(('Final Temp'!I$17-'Final Temp'!D$13)*(1-EXP(-B972/'Final Temp'!I$9)))</f>
        <v>139.99946451078804</v>
      </c>
      <c r="I972" s="66">
        <f>IF('Final Temp'!$D$17&gt;='Final Temp'!$I$13,Calcs!H972,"")</f>
        <v>139.99946451078804</v>
      </c>
    </row>
    <row r="973" spans="2:9" x14ac:dyDescent="0.25">
      <c r="B973" s="65">
        <f t="shared" si="63"/>
        <v>1749.599999999971</v>
      </c>
      <c r="C973" s="66">
        <f>'Final Temp'!$D$13+(('Final Temp'!$D$17-'Final Temp'!$D$13)*(1-EXP(-B973/'Final Temp'!$D$9)))</f>
        <v>139.22495161088625</v>
      </c>
      <c r="D973" s="65">
        <f>IF(C973&gt;'Final Temp'!$I$13,D972+A$2,0)</f>
        <v>1594.7999999999749</v>
      </c>
      <c r="E973" s="66">
        <f>IF(D973&gt;0,'Final Temp'!$I$13+(('Final Temp'!I$17-'Final Temp'!$I$13)*(1-EXP(-D973/'Final Temp'!I$9))),C973)</f>
        <v>139.99899283188228</v>
      </c>
      <c r="F973" s="66">
        <f>IF(D973=0,E973,'Final Temp'!$I$13)</f>
        <v>75</v>
      </c>
      <c r="G973" s="66">
        <f t="shared" si="64"/>
        <v>139.99899283188228</v>
      </c>
      <c r="H973" s="66">
        <f>'Final Temp'!D$13+(('Final Temp'!I$17-'Final Temp'!D$13)*(1-EXP(-B973/'Final Temp'!I$9)))</f>
        <v>139.99947116274186</v>
      </c>
      <c r="I973" s="66">
        <f>IF('Final Temp'!$D$17&gt;='Final Temp'!$I$13,Calcs!H973,"")</f>
        <v>139.99947116274186</v>
      </c>
    </row>
    <row r="974" spans="2:9" x14ac:dyDescent="0.25">
      <c r="B974" s="65">
        <f t="shared" si="63"/>
        <v>1751.399999999971</v>
      </c>
      <c r="C974" s="66">
        <f>'Final Temp'!$D$13+(('Final Temp'!$D$17-'Final Temp'!$D$13)*(1-EXP(-B974/'Final Temp'!$D$9)))</f>
        <v>139.22881718085364</v>
      </c>
      <c r="D974" s="65">
        <f>IF(C974&gt;'Final Temp'!$I$13,D973+A$2,0)</f>
        <v>1596.5999999999749</v>
      </c>
      <c r="E974" s="66">
        <f>IF(D974&gt;0,'Final Temp'!$I$13+(('Final Temp'!I$17-'Final Temp'!$I$13)*(1-EXP(-D974/'Final Temp'!I$9))),C974)</f>
        <v>139.99900534312559</v>
      </c>
      <c r="F974" s="66">
        <f>IF(D974=0,E974,'Final Temp'!$I$13)</f>
        <v>75</v>
      </c>
      <c r="G974" s="66">
        <f t="shared" si="64"/>
        <v>139.99900534312559</v>
      </c>
      <c r="H974" s="66">
        <f>'Final Temp'!D$13+(('Final Temp'!I$17-'Final Temp'!D$13)*(1-EXP(-B974/'Final Temp'!I$9)))</f>
        <v>139.99947773206378</v>
      </c>
      <c r="I974" s="66">
        <f>IF('Final Temp'!$D$17&gt;='Final Temp'!$I$13,Calcs!H974,"")</f>
        <v>139.99947773206378</v>
      </c>
    </row>
    <row r="975" spans="2:9" x14ac:dyDescent="0.25">
      <c r="B975" s="65">
        <f t="shared" si="63"/>
        <v>1753.1999999999709</v>
      </c>
      <c r="C975" s="66">
        <f>'Final Temp'!$D$13+(('Final Temp'!$D$17-'Final Temp'!$D$13)*(1-EXP(-B975/'Final Temp'!$D$9)))</f>
        <v>139.2326634712104</v>
      </c>
      <c r="D975" s="65">
        <f>IF(C975&gt;'Final Temp'!$I$13,D974+A$2,0)</f>
        <v>1598.3999999999749</v>
      </c>
      <c r="E975" s="66">
        <f>IF(D975&gt;0,'Final Temp'!$I$13+(('Final Temp'!I$17-'Final Temp'!$I$13)*(1-EXP(-D975/'Final Temp'!I$9))),C975)</f>
        <v>139.99901769895172</v>
      </c>
      <c r="F975" s="66">
        <f>IF(D975=0,E975,'Final Temp'!$I$13)</f>
        <v>75</v>
      </c>
      <c r="G975" s="66">
        <f t="shared" si="64"/>
        <v>139.99901769895172</v>
      </c>
      <c r="H975" s="66">
        <f>'Final Temp'!D$13+(('Final Temp'!I$17-'Final Temp'!D$13)*(1-EXP(-B975/'Final Temp'!I$9)))</f>
        <v>139.9994842197803</v>
      </c>
      <c r="I975" s="66">
        <f>IF('Final Temp'!$D$17&gt;='Final Temp'!$I$13,Calcs!H975,"")</f>
        <v>139.9994842197803</v>
      </c>
    </row>
    <row r="976" spans="2:9" x14ac:dyDescent="0.25">
      <c r="B976" s="65">
        <f t="shared" si="63"/>
        <v>1754.9999999999709</v>
      </c>
      <c r="C976" s="66">
        <f>'Final Temp'!$D$13+(('Final Temp'!$D$17-'Final Temp'!$D$13)*(1-EXP(-B976/'Final Temp'!$D$9)))</f>
        <v>139.23649057811394</v>
      </c>
      <c r="D976" s="65">
        <f>IF(C976&gt;'Final Temp'!$I$13,D975+A$2,0)</f>
        <v>1600.1999999999748</v>
      </c>
      <c r="E976" s="66">
        <f>IF(D976&gt;0,'Final Temp'!$I$13+(('Final Temp'!I$17-'Final Temp'!$I$13)*(1-EXP(-D976/'Final Temp'!I$9))),C976)</f>
        <v>139.99902990129129</v>
      </c>
      <c r="F976" s="66">
        <f>IF(D976=0,E976,'Final Temp'!$I$13)</f>
        <v>75</v>
      </c>
      <c r="G976" s="66">
        <f t="shared" si="64"/>
        <v>139.99902990129129</v>
      </c>
      <c r="H976" s="66">
        <f>'Final Temp'!D$13+(('Final Temp'!I$17-'Final Temp'!D$13)*(1-EXP(-B976/'Final Temp'!I$9)))</f>
        <v>139.99949062690507</v>
      </c>
      <c r="I976" s="66">
        <f>IF('Final Temp'!$D$17&gt;='Final Temp'!$I$13,Calcs!H976,"")</f>
        <v>139.99949062690507</v>
      </c>
    </row>
    <row r="977" spans="2:9" x14ac:dyDescent="0.25">
      <c r="B977" s="65">
        <f t="shared" si="63"/>
        <v>1756.7999999999709</v>
      </c>
      <c r="C977" s="66">
        <f>'Final Temp'!$D$13+(('Final Temp'!$D$17-'Final Temp'!$D$13)*(1-EXP(-B977/'Final Temp'!$D$9)))</f>
        <v>139.2402985972422</v>
      </c>
      <c r="D977" s="65">
        <f>IF(C977&gt;'Final Temp'!$I$13,D976+A$2,0)</f>
        <v>1601.9999999999748</v>
      </c>
      <c r="E977" s="66">
        <f>IF(D977&gt;0,'Final Temp'!$I$13+(('Final Temp'!I$17-'Final Temp'!$I$13)*(1-EXP(-D977/'Final Temp'!I$9))),C977)</f>
        <v>139.99904195205102</v>
      </c>
      <c r="F977" s="66">
        <f>IF(D977=0,E977,'Final Temp'!$I$13)</f>
        <v>75</v>
      </c>
      <c r="G977" s="66">
        <f t="shared" si="64"/>
        <v>139.99904195205102</v>
      </c>
      <c r="H977" s="66">
        <f>'Final Temp'!D$13+(('Final Temp'!I$17-'Final Temp'!D$13)*(1-EXP(-B977/'Final Temp'!I$9)))</f>
        <v>139.99949695443928</v>
      </c>
      <c r="I977" s="66">
        <f>IF('Final Temp'!$D$17&gt;='Final Temp'!$I$13,Calcs!H977,"")</f>
        <v>139.99949695443928</v>
      </c>
    </row>
    <row r="978" spans="2:9" x14ac:dyDescent="0.25">
      <c r="B978" s="65">
        <f t="shared" si="63"/>
        <v>1758.5999999999708</v>
      </c>
      <c r="C978" s="66">
        <f>'Final Temp'!$D$13+(('Final Temp'!$D$17-'Final Temp'!$D$13)*(1-EXP(-B978/'Final Temp'!$D$9)))</f>
        <v>139.24408762379579</v>
      </c>
      <c r="D978" s="65">
        <f>IF(C978&gt;'Final Temp'!$I$13,D977+A$2,0)</f>
        <v>1603.7999999999747</v>
      </c>
      <c r="E978" s="66">
        <f>IF(D978&gt;0,'Final Temp'!$I$13+(('Final Temp'!I$17-'Final Temp'!$I$13)*(1-EXP(-D978/'Final Temp'!I$9))),C978)</f>
        <v>139.99905385311376</v>
      </c>
      <c r="F978" s="66">
        <f>IF(D978=0,E978,'Final Temp'!$I$13)</f>
        <v>75</v>
      </c>
      <c r="G978" s="66">
        <f t="shared" si="64"/>
        <v>139.99905385311376</v>
      </c>
      <c r="H978" s="66">
        <f>'Final Temp'!D$13+(('Final Temp'!I$17-'Final Temp'!D$13)*(1-EXP(-B978/'Final Temp'!I$9)))</f>
        <v>139.9995032033716</v>
      </c>
      <c r="I978" s="66">
        <f>IF('Final Temp'!$D$17&gt;='Final Temp'!$I$13,Calcs!H978,"")</f>
        <v>139.9995032033716</v>
      </c>
    </row>
    <row r="979" spans="2:9" x14ac:dyDescent="0.25">
      <c r="B979" s="65">
        <f t="shared" si="63"/>
        <v>1760.3999999999708</v>
      </c>
      <c r="C979" s="66">
        <f>'Final Temp'!$D$13+(('Final Temp'!$D$17-'Final Temp'!$D$13)*(1-EXP(-B979/'Final Temp'!$D$9)))</f>
        <v>139.24785775250061</v>
      </c>
      <c r="D979" s="65">
        <f>IF(C979&gt;'Final Temp'!$I$13,D978+A$2,0)</f>
        <v>1605.5999999999747</v>
      </c>
      <c r="E979" s="66">
        <f>IF(D979&gt;0,'Final Temp'!$I$13+(('Final Temp'!I$17-'Final Temp'!$I$13)*(1-EXP(-D979/'Final Temp'!I$9))),C979)</f>
        <v>139.99906560633914</v>
      </c>
      <c r="F979" s="66">
        <f>IF(D979=0,E979,'Final Temp'!$I$13)</f>
        <v>75</v>
      </c>
      <c r="G979" s="66">
        <f t="shared" si="64"/>
        <v>139.99906560633914</v>
      </c>
      <c r="H979" s="66">
        <f>'Final Temp'!D$13+(('Final Temp'!I$17-'Final Temp'!D$13)*(1-EXP(-B979/'Final Temp'!I$9)))</f>
        <v>139.99950937467844</v>
      </c>
      <c r="I979" s="66">
        <f>IF('Final Temp'!$D$17&gt;='Final Temp'!$I$13,Calcs!H979,"")</f>
        <v>139.99950937467844</v>
      </c>
    </row>
    <row r="980" spans="2:9" x14ac:dyDescent="0.25">
      <c r="B980" s="65">
        <f t="shared" si="63"/>
        <v>1762.1999999999707</v>
      </c>
      <c r="C980" s="66">
        <f>'Final Temp'!$D$13+(('Final Temp'!$D$17-'Final Temp'!$D$13)*(1-EXP(-B980/'Final Temp'!$D$9)))</f>
        <v>139.25160907761008</v>
      </c>
      <c r="D980" s="65">
        <f>IF(C980&gt;'Final Temp'!$I$13,D979+A$2,0)</f>
        <v>1607.3999999999746</v>
      </c>
      <c r="E980" s="66">
        <f>IF(D980&gt;0,'Final Temp'!$I$13+(('Final Temp'!I$17-'Final Temp'!$I$13)*(1-EXP(-D980/'Final Temp'!I$9))),C980)</f>
        <v>139.99907721356362</v>
      </c>
      <c r="F980" s="66">
        <f>IF(D980=0,E980,'Final Temp'!$I$13)</f>
        <v>75</v>
      </c>
      <c r="G980" s="66">
        <f t="shared" si="64"/>
        <v>139.99907721356362</v>
      </c>
      <c r="H980" s="66">
        <f>'Final Temp'!D$13+(('Final Temp'!I$17-'Final Temp'!D$13)*(1-EXP(-B980/'Final Temp'!I$9)))</f>
        <v>139.99951546932408</v>
      </c>
      <c r="I980" s="66">
        <f>IF('Final Temp'!$D$17&gt;='Final Temp'!$I$13,Calcs!H980,"")</f>
        <v>139.99951546932408</v>
      </c>
    </row>
    <row r="981" spans="2:9" x14ac:dyDescent="0.25">
      <c r="B981" s="65">
        <f t="shared" si="63"/>
        <v>1763.9999999999707</v>
      </c>
      <c r="C981" s="66">
        <f>'Final Temp'!$D$13+(('Final Temp'!$D$17-'Final Temp'!$D$13)*(1-EXP(-B981/'Final Temp'!$D$9)))</f>
        <v>139.25534169290751</v>
      </c>
      <c r="D981" s="65">
        <f>IF(C981&gt;'Final Temp'!$I$13,D980+A$2,0)</f>
        <v>1609.1999999999746</v>
      </c>
      <c r="E981" s="66">
        <f>IF(D981&gt;0,'Final Temp'!$I$13+(('Final Temp'!I$17-'Final Temp'!$I$13)*(1-EXP(-D981/'Final Temp'!I$9))),C981)</f>
        <v>139.99908867660082</v>
      </c>
      <c r="F981" s="66">
        <f>IF(D981=0,E981,'Final Temp'!$I$13)</f>
        <v>75</v>
      </c>
      <c r="G981" s="66">
        <f t="shared" si="64"/>
        <v>139.99908867660082</v>
      </c>
      <c r="H981" s="66">
        <f>'Final Temp'!D$13+(('Final Temp'!I$17-'Final Temp'!D$13)*(1-EXP(-B981/'Final Temp'!I$9)))</f>
        <v>139.9995214882608</v>
      </c>
      <c r="I981" s="66">
        <f>IF('Final Temp'!$D$17&gt;='Final Temp'!$I$13,Calcs!H981,"")</f>
        <v>139.9995214882608</v>
      </c>
    </row>
    <row r="982" spans="2:9" x14ac:dyDescent="0.25">
      <c r="B982" s="65">
        <f t="shared" si="63"/>
        <v>1765.7999999999706</v>
      </c>
      <c r="C982" s="66">
        <f>'Final Temp'!$D$13+(('Final Temp'!$D$17-'Final Temp'!$D$13)*(1-EXP(-B982/'Final Temp'!$D$9)))</f>
        <v>139.25905569170848</v>
      </c>
      <c r="D982" s="65">
        <f>IF(C982&gt;'Final Temp'!$I$13,D981+A$2,0)</f>
        <v>1610.9999999999745</v>
      </c>
      <c r="E982" s="66">
        <f>IF(D982&gt;0,'Final Temp'!$I$13+(('Final Temp'!I$17-'Final Temp'!$I$13)*(1-EXP(-D982/'Final Temp'!I$9))),C982)</f>
        <v>139.9990999972419</v>
      </c>
      <c r="F982" s="66">
        <f>IF(D982=0,E982,'Final Temp'!$I$13)</f>
        <v>75</v>
      </c>
      <c r="G982" s="66">
        <f t="shared" si="64"/>
        <v>139.9990999972419</v>
      </c>
      <c r="H982" s="66">
        <f>'Final Temp'!D$13+(('Final Temp'!I$17-'Final Temp'!D$13)*(1-EXP(-B982/'Final Temp'!I$9)))</f>
        <v>139.99952743242909</v>
      </c>
      <c r="I982" s="66">
        <f>IF('Final Temp'!$D$17&gt;='Final Temp'!$I$13,Calcs!H982,"")</f>
        <v>139.99952743242909</v>
      </c>
    </row>
    <row r="983" spans="2:9" x14ac:dyDescent="0.25">
      <c r="B983" s="65">
        <f t="shared" si="63"/>
        <v>1767.5999999999706</v>
      </c>
      <c r="C983" s="66">
        <f>'Final Temp'!$D$13+(('Final Temp'!$D$17-'Final Temp'!$D$13)*(1-EXP(-B983/'Final Temp'!$D$9)))</f>
        <v>139.26275116686315</v>
      </c>
      <c r="D983" s="65">
        <f>IF(C983&gt;'Final Temp'!$I$13,D982+A$2,0)</f>
        <v>1612.7999999999745</v>
      </c>
      <c r="E983" s="66">
        <f>IF(D983&gt;0,'Final Temp'!$I$13+(('Final Temp'!I$17-'Final Temp'!$I$13)*(1-EXP(-D983/'Final Temp'!I$9))),C983)</f>
        <v>139.99911117725571</v>
      </c>
      <c r="F983" s="66">
        <f>IF(D983=0,E983,'Final Temp'!$I$13)</f>
        <v>75</v>
      </c>
      <c r="G983" s="66">
        <f t="shared" si="64"/>
        <v>139.99911117725571</v>
      </c>
      <c r="H983" s="66">
        <f>'Final Temp'!D$13+(('Final Temp'!I$17-'Final Temp'!D$13)*(1-EXP(-B983/'Final Temp'!I$9)))</f>
        <v>139.99953330275773</v>
      </c>
      <c r="I983" s="66">
        <f>IF('Final Temp'!$D$17&gt;='Final Temp'!$I$13,Calcs!H983,"")</f>
        <v>139.99953330275773</v>
      </c>
    </row>
    <row r="984" spans="2:9" x14ac:dyDescent="0.25">
      <c r="B984" s="65">
        <f t="shared" si="63"/>
        <v>1769.3999999999705</v>
      </c>
      <c r="C984" s="66">
        <f>'Final Temp'!$D$13+(('Final Temp'!$D$17-'Final Temp'!$D$13)*(1-EXP(-B984/'Final Temp'!$D$9)))</f>
        <v>139.26642821075859</v>
      </c>
      <c r="D984" s="65">
        <f>IF(C984&gt;'Final Temp'!$I$13,D983+A$2,0)</f>
        <v>1614.5999999999744</v>
      </c>
      <c r="E984" s="66">
        <f>IF(D984&gt;0,'Final Temp'!$I$13+(('Final Temp'!I$17-'Final Temp'!$I$13)*(1-EXP(-D984/'Final Temp'!I$9))),C984)</f>
        <v>139.99912221838918</v>
      </c>
      <c r="F984" s="66">
        <f>IF(D984=0,E984,'Final Temp'!$I$13)</f>
        <v>75</v>
      </c>
      <c r="G984" s="66">
        <f t="shared" si="64"/>
        <v>139.99912221838918</v>
      </c>
      <c r="H984" s="66">
        <f>'Final Temp'!D$13+(('Final Temp'!I$17-'Final Temp'!D$13)*(1-EXP(-B984/'Final Temp'!I$9)))</f>
        <v>139.99953910016399</v>
      </c>
      <c r="I984" s="66">
        <f>IF('Final Temp'!$D$17&gt;='Final Temp'!$I$13,Calcs!H984,"")</f>
        <v>139.99953910016399</v>
      </c>
    </row>
    <row r="985" spans="2:9" x14ac:dyDescent="0.25">
      <c r="B985" s="65">
        <f t="shared" si="63"/>
        <v>1771.1999999999705</v>
      </c>
      <c r="C985" s="66">
        <f>'Final Temp'!$D$13+(('Final Temp'!$D$17-'Final Temp'!$D$13)*(1-EXP(-B985/'Final Temp'!$D$9)))</f>
        <v>139.27008691532109</v>
      </c>
      <c r="D985" s="65">
        <f>IF(C985&gt;'Final Temp'!$I$13,D984+A$2,0)</f>
        <v>1616.3999999999744</v>
      </c>
      <c r="E985" s="66">
        <f>IF(D985&gt;0,'Final Temp'!$I$13+(('Final Temp'!I$17-'Final Temp'!$I$13)*(1-EXP(-D985/'Final Temp'!I$9))),C985)</f>
        <v>139.99913312236748</v>
      </c>
      <c r="F985" s="66">
        <f>IF(D985=0,E985,'Final Temp'!$I$13)</f>
        <v>75</v>
      </c>
      <c r="G985" s="66">
        <f t="shared" si="64"/>
        <v>139.99913312236748</v>
      </c>
      <c r="H985" s="66">
        <f>'Final Temp'!D$13+(('Final Temp'!I$17-'Final Temp'!D$13)*(1-EXP(-B985/'Final Temp'!I$9)))</f>
        <v>139.9995448255537</v>
      </c>
      <c r="I985" s="66">
        <f>IF('Final Temp'!$D$17&gt;='Final Temp'!$I$13,Calcs!H985,"")</f>
        <v>139.9995448255537</v>
      </c>
    </row>
    <row r="986" spans="2:9" x14ac:dyDescent="0.25">
      <c r="B986" s="65">
        <f t="shared" si="63"/>
        <v>1772.9999999999704</v>
      </c>
      <c r="C986" s="66">
        <f>'Final Temp'!$D$13+(('Final Temp'!$D$17-'Final Temp'!$D$13)*(1-EXP(-B986/'Final Temp'!$D$9)))</f>
        <v>139.27372737201847</v>
      </c>
      <c r="D986" s="65">
        <f>IF(C986&gt;'Final Temp'!$I$13,D985+A$2,0)</f>
        <v>1618.1999999999744</v>
      </c>
      <c r="E986" s="66">
        <f>IF(D986&gt;0,'Final Temp'!$I$13+(('Final Temp'!I$17-'Final Temp'!$I$13)*(1-EXP(-D986/'Final Temp'!I$9))),C986)</f>
        <v>139.99914389089437</v>
      </c>
      <c r="F986" s="66">
        <f>IF(D986=0,E986,'Final Temp'!$I$13)</f>
        <v>75</v>
      </c>
      <c r="G986" s="66">
        <f t="shared" si="64"/>
        <v>139.99914389089437</v>
      </c>
      <c r="H986" s="66">
        <f>'Final Temp'!D$13+(('Final Temp'!I$17-'Final Temp'!D$13)*(1-EXP(-B986/'Final Temp'!I$9)))</f>
        <v>139.99955047982149</v>
      </c>
      <c r="I986" s="66">
        <f>IF('Final Temp'!$D$17&gt;='Final Temp'!$I$13,Calcs!H986,"")</f>
        <v>139.99955047982149</v>
      </c>
    </row>
    <row r="987" spans="2:9" x14ac:dyDescent="0.25">
      <c r="B987" s="65">
        <f t="shared" si="63"/>
        <v>1774.7999999999704</v>
      </c>
      <c r="C987" s="66">
        <f>'Final Temp'!$D$13+(('Final Temp'!$D$17-'Final Temp'!$D$13)*(1-EXP(-B987/'Final Temp'!$D$9)))</f>
        <v>139.27734967186228</v>
      </c>
      <c r="D987" s="65">
        <f>IF(C987&gt;'Final Temp'!$I$13,D986+A$2,0)</f>
        <v>1619.9999999999743</v>
      </c>
      <c r="E987" s="66">
        <f>IF(D987&gt;0,'Final Temp'!$I$13+(('Final Temp'!I$17-'Final Temp'!$I$13)*(1-EXP(-D987/'Final Temp'!I$9))),C987)</f>
        <v>139.9991545256525</v>
      </c>
      <c r="F987" s="66">
        <f>IF(D987=0,E987,'Final Temp'!$I$13)</f>
        <v>75</v>
      </c>
      <c r="G987" s="66">
        <f t="shared" si="64"/>
        <v>139.9991545256525</v>
      </c>
      <c r="H987" s="66">
        <f>'Final Temp'!D$13+(('Final Temp'!I$17-'Final Temp'!D$13)*(1-EXP(-B987/'Final Temp'!I$9)))</f>
        <v>139.99955606385083</v>
      </c>
      <c r="I987" s="66">
        <f>IF('Final Temp'!$D$17&gt;='Final Temp'!$I$13,Calcs!H987,"")</f>
        <v>139.99955606385083</v>
      </c>
    </row>
    <row r="988" spans="2:9" x14ac:dyDescent="0.25">
      <c r="B988" s="65">
        <f t="shared" si="63"/>
        <v>1776.5999999999704</v>
      </c>
      <c r="C988" s="66">
        <f>'Final Temp'!$D$13+(('Final Temp'!$D$17-'Final Temp'!$D$13)*(1-EXP(-B988/'Final Temp'!$D$9)))</f>
        <v>139.28095390541029</v>
      </c>
      <c r="D988" s="65">
        <f>IF(C988&gt;'Final Temp'!$I$13,D987+A$2,0)</f>
        <v>1621.7999999999743</v>
      </c>
      <c r="E988" s="66">
        <f>IF(D988&gt;0,'Final Temp'!$I$13+(('Final Temp'!I$17-'Final Temp'!$I$13)*(1-EXP(-D988/'Final Temp'!I$9))),C988)</f>
        <v>139.99916502830351</v>
      </c>
      <c r="F988" s="66">
        <f>IF(D988=0,E988,'Final Temp'!$I$13)</f>
        <v>75</v>
      </c>
      <c r="G988" s="66">
        <f t="shared" si="64"/>
        <v>139.99916502830351</v>
      </c>
      <c r="H988" s="66">
        <f>'Final Temp'!D$13+(('Final Temp'!I$17-'Final Temp'!D$13)*(1-EXP(-B988/'Final Temp'!I$9)))</f>
        <v>139.99956157851423</v>
      </c>
      <c r="I988" s="66">
        <f>IF('Final Temp'!$D$17&gt;='Final Temp'!$I$13,Calcs!H988,"")</f>
        <v>139.99956157851423</v>
      </c>
    </row>
    <row r="989" spans="2:9" x14ac:dyDescent="0.25">
      <c r="B989" s="65">
        <f t="shared" si="63"/>
        <v>1778.3999999999703</v>
      </c>
      <c r="C989" s="66">
        <f>'Final Temp'!$D$13+(('Final Temp'!$D$17-'Final Temp'!$D$13)*(1-EXP(-B989/'Final Temp'!$D$9)))</f>
        <v>139.28454016276848</v>
      </c>
      <c r="D989" s="65">
        <f>IF(C989&gt;'Final Temp'!$I$13,D988+A$2,0)</f>
        <v>1623.5999999999742</v>
      </c>
      <c r="E989" s="66">
        <f>IF(D989&gt;0,'Final Temp'!$I$13+(('Final Temp'!I$17-'Final Temp'!$I$13)*(1-EXP(-D989/'Final Temp'!I$9))),C989)</f>
        <v>139.9991754004885</v>
      </c>
      <c r="F989" s="66">
        <f>IF(D989=0,E989,'Final Temp'!$I$13)</f>
        <v>75</v>
      </c>
      <c r="G989" s="66">
        <f t="shared" si="64"/>
        <v>139.9991754004885</v>
      </c>
      <c r="H989" s="66">
        <f>'Final Temp'!D$13+(('Final Temp'!I$17-'Final Temp'!D$13)*(1-EXP(-B989/'Final Temp'!I$9)))</f>
        <v>139.99956702467338</v>
      </c>
      <c r="I989" s="66">
        <f>IF('Final Temp'!$D$17&gt;='Final Temp'!$I$13,Calcs!H989,"")</f>
        <v>139.99956702467338</v>
      </c>
    </row>
    <row r="990" spans="2:9" x14ac:dyDescent="0.25">
      <c r="B990" s="65">
        <f t="shared" si="63"/>
        <v>1780.1999999999703</v>
      </c>
      <c r="C990" s="66">
        <f>'Final Temp'!$D$13+(('Final Temp'!$D$17-'Final Temp'!$D$13)*(1-EXP(-B990/'Final Temp'!$D$9)))</f>
        <v>139.28810853359346</v>
      </c>
      <c r="D990" s="65">
        <f>IF(C990&gt;'Final Temp'!$I$13,D989+A$2,0)</f>
        <v>1625.3999999999742</v>
      </c>
      <c r="E990" s="66">
        <f>IF(D990&gt;0,'Final Temp'!$I$13+(('Final Temp'!I$17-'Final Temp'!$I$13)*(1-EXP(-D990/'Final Temp'!I$9))),C990)</f>
        <v>139.99918564382813</v>
      </c>
      <c r="F990" s="66">
        <f>IF(D990=0,E990,'Final Temp'!$I$13)</f>
        <v>75</v>
      </c>
      <c r="G990" s="66">
        <f t="shared" si="64"/>
        <v>139.99918564382813</v>
      </c>
      <c r="H990" s="66">
        <f>'Final Temp'!D$13+(('Final Temp'!I$17-'Final Temp'!D$13)*(1-EXP(-B990/'Final Temp'!I$9)))</f>
        <v>139.99957240317929</v>
      </c>
      <c r="I990" s="66">
        <f>IF('Final Temp'!$D$17&gt;='Final Temp'!$I$13,Calcs!H990,"")</f>
        <v>139.99957240317929</v>
      </c>
    </row>
    <row r="991" spans="2:9" x14ac:dyDescent="0.25">
      <c r="B991" s="65">
        <f t="shared" si="63"/>
        <v>1781.9999999999702</v>
      </c>
      <c r="C991" s="66">
        <f>'Final Temp'!$D$13+(('Final Temp'!$D$17-'Final Temp'!$D$13)*(1-EXP(-B991/'Final Temp'!$D$9)))</f>
        <v>139.29165910709474</v>
      </c>
      <c r="D991" s="65">
        <f>IF(C991&gt;'Final Temp'!$I$13,D990+A$2,0)</f>
        <v>1627.1999999999741</v>
      </c>
      <c r="E991" s="66">
        <f>IF(D991&gt;0,'Final Temp'!$I$13+(('Final Temp'!I$17-'Final Temp'!$I$13)*(1-EXP(-D991/'Final Temp'!I$9))),C991)</f>
        <v>139.999195759923</v>
      </c>
      <c r="F991" s="66">
        <f>IF(D991=0,E991,'Final Temp'!$I$13)</f>
        <v>75</v>
      </c>
      <c r="G991" s="66">
        <f t="shared" si="64"/>
        <v>139.999195759923</v>
      </c>
      <c r="H991" s="66">
        <f>'Final Temp'!D$13+(('Final Temp'!I$17-'Final Temp'!D$13)*(1-EXP(-B991/'Final Temp'!I$9)))</f>
        <v>139.99957771487229</v>
      </c>
      <c r="I991" s="66">
        <f>IF('Final Temp'!$D$17&gt;='Final Temp'!$I$13,Calcs!H991,"")</f>
        <v>139.99957771487229</v>
      </c>
    </row>
    <row r="992" spans="2:9" x14ac:dyDescent="0.25">
      <c r="B992" s="65">
        <f t="shared" si="63"/>
        <v>1783.7999999999702</v>
      </c>
      <c r="C992" s="66">
        <f>'Final Temp'!$D$13+(('Final Temp'!$D$17-'Final Temp'!$D$13)*(1-EXP(-B992/'Final Temp'!$D$9)))</f>
        <v>139.29519197203678</v>
      </c>
      <c r="D992" s="65">
        <f>IF(C992&gt;'Final Temp'!$I$13,D991+A$2,0)</f>
        <v>1628.9999999999741</v>
      </c>
      <c r="E992" s="66">
        <f>IF(D992&gt;0,'Final Temp'!$I$13+(('Final Temp'!I$17-'Final Temp'!$I$13)*(1-EXP(-D992/'Final Temp'!I$9))),C992)</f>
        <v>139.99920575035367</v>
      </c>
      <c r="F992" s="66">
        <f>IF(D992=0,E992,'Final Temp'!$I$13)</f>
        <v>75</v>
      </c>
      <c r="G992" s="66">
        <f t="shared" si="64"/>
        <v>139.99920575035367</v>
      </c>
      <c r="H992" s="66">
        <f>'Final Temp'!D$13+(('Final Temp'!I$17-'Final Temp'!D$13)*(1-EXP(-B992/'Final Temp'!I$9)))</f>
        <v>139.99958296058242</v>
      </c>
      <c r="I992" s="66">
        <f>IF('Final Temp'!$D$17&gt;='Final Temp'!$I$13,Calcs!H992,"")</f>
        <v>139.99958296058242</v>
      </c>
    </row>
    <row r="993" spans="2:9" x14ac:dyDescent="0.25">
      <c r="B993" s="65">
        <f t="shared" si="63"/>
        <v>1785.5999999999701</v>
      </c>
      <c r="C993" s="66">
        <f>'Final Temp'!$D$13+(('Final Temp'!$D$17-'Final Temp'!$D$13)*(1-EXP(-B993/'Final Temp'!$D$9)))</f>
        <v>139.29870721674141</v>
      </c>
      <c r="D993" s="65">
        <f>IF(C993&gt;'Final Temp'!$I$13,D992+A$2,0)</f>
        <v>1630.799999999974</v>
      </c>
      <c r="E993" s="66">
        <f>IF(D993&gt;0,'Final Temp'!$I$13+(('Final Temp'!I$17-'Final Temp'!$I$13)*(1-EXP(-D993/'Final Temp'!I$9))),C993)</f>
        <v>139.99921561668123</v>
      </c>
      <c r="F993" s="66">
        <f>IF(D993=0,E993,'Final Temp'!$I$13)</f>
        <v>75</v>
      </c>
      <c r="G993" s="66">
        <f t="shared" si="64"/>
        <v>139.99921561668123</v>
      </c>
      <c r="H993" s="66">
        <f>'Final Temp'!D$13+(('Final Temp'!I$17-'Final Temp'!D$13)*(1-EXP(-B993/'Final Temp'!I$9)))</f>
        <v>139.99958814112927</v>
      </c>
      <c r="I993" s="66">
        <f>IF('Final Temp'!$D$17&gt;='Final Temp'!$I$13,Calcs!H993,"")</f>
        <v>139.99958814112927</v>
      </c>
    </row>
    <row r="994" spans="2:9" x14ac:dyDescent="0.25">
      <c r="B994" s="65">
        <f t="shared" si="63"/>
        <v>1787.3999999999701</v>
      </c>
      <c r="C994" s="66">
        <f>'Final Temp'!$D$13+(('Final Temp'!$D$17-'Final Temp'!$D$13)*(1-EXP(-B994/'Final Temp'!$D$9)))</f>
        <v>139.30220492908992</v>
      </c>
      <c r="D994" s="65">
        <f>IF(C994&gt;'Final Temp'!$I$13,D993+A$2,0)</f>
        <v>1632.599999999974</v>
      </c>
      <c r="E994" s="66">
        <f>IF(D994&gt;0,'Final Temp'!$I$13+(('Final Temp'!I$17-'Final Temp'!$I$13)*(1-EXP(-D994/'Final Temp'!I$9))),C994)</f>
        <v>139.99922536044733</v>
      </c>
      <c r="F994" s="66">
        <f>IF(D994=0,E994,'Final Temp'!$I$13)</f>
        <v>75</v>
      </c>
      <c r="G994" s="66">
        <f t="shared" si="64"/>
        <v>139.99922536044733</v>
      </c>
      <c r="H994" s="66">
        <f>'Final Temp'!D$13+(('Final Temp'!I$17-'Final Temp'!D$13)*(1-EXP(-B994/'Final Temp'!I$9)))</f>
        <v>139.99959325732232</v>
      </c>
      <c r="I994" s="66">
        <f>IF('Final Temp'!$D$17&gt;='Final Temp'!$I$13,Calcs!H994,"")</f>
        <v>139.99959325732232</v>
      </c>
    </row>
    <row r="995" spans="2:9" x14ac:dyDescent="0.25">
      <c r="B995" s="65">
        <f t="shared" si="63"/>
        <v>1789.19999999997</v>
      </c>
      <c r="C995" s="66">
        <f>'Final Temp'!$D$13+(('Final Temp'!$D$17-'Final Temp'!$D$13)*(1-EXP(-B995/'Final Temp'!$D$9)))</f>
        <v>139.30568519652533</v>
      </c>
      <c r="D995" s="65">
        <f>IF(C995&gt;'Final Temp'!$I$13,D994+A$2,0)</f>
        <v>1634.3999999999739</v>
      </c>
      <c r="E995" s="66">
        <f>IF(D995&gt;0,'Final Temp'!$I$13+(('Final Temp'!I$17-'Final Temp'!$I$13)*(1-EXP(-D995/'Final Temp'!I$9))),C995)</f>
        <v>139.99923498317438</v>
      </c>
      <c r="F995" s="66">
        <f>IF(D995=0,E995,'Final Temp'!$I$13)</f>
        <v>75</v>
      </c>
      <c r="G995" s="66">
        <f t="shared" si="64"/>
        <v>139.99923498317438</v>
      </c>
      <c r="H995" s="66">
        <f>'Final Temp'!D$13+(('Final Temp'!I$17-'Final Temp'!D$13)*(1-EXP(-B995/'Final Temp'!I$9)))</f>
        <v>139.99959830996102</v>
      </c>
      <c r="I995" s="66">
        <f>IF('Final Temp'!$D$17&gt;='Final Temp'!$I$13,Calcs!H995,"")</f>
        <v>139.99959830996102</v>
      </c>
    </row>
    <row r="996" spans="2:9" x14ac:dyDescent="0.25">
      <c r="B996" s="65">
        <f t="shared" si="63"/>
        <v>1790.99999999997</v>
      </c>
      <c r="C996" s="66">
        <f>'Final Temp'!$D$13+(('Final Temp'!$D$17-'Final Temp'!$D$13)*(1-EXP(-B996/'Final Temp'!$D$9)))</f>
        <v>139.30914810605449</v>
      </c>
      <c r="D996" s="65">
        <f>IF(C996&gt;'Final Temp'!$I$13,D995+A$2,0)</f>
        <v>1636.1999999999739</v>
      </c>
      <c r="E996" s="66">
        <f>IF(D996&gt;0,'Final Temp'!$I$13+(('Final Temp'!I$17-'Final Temp'!$I$13)*(1-EXP(-D996/'Final Temp'!I$9))),C996)</f>
        <v>139.99924448636602</v>
      </c>
      <c r="F996" s="66">
        <f>IF(D996=0,E996,'Final Temp'!$I$13)</f>
        <v>75</v>
      </c>
      <c r="G996" s="66">
        <f t="shared" si="64"/>
        <v>139.99924448636602</v>
      </c>
      <c r="H996" s="66">
        <f>'Final Temp'!D$13+(('Final Temp'!I$17-'Final Temp'!D$13)*(1-EXP(-B996/'Final Temp'!I$9)))</f>
        <v>139.9996032998348</v>
      </c>
      <c r="I996" s="66">
        <f>IF('Final Temp'!$D$17&gt;='Final Temp'!$I$13,Calcs!H996,"")</f>
        <v>139.9996032998348</v>
      </c>
    </row>
    <row r="997" spans="2:9" x14ac:dyDescent="0.25">
      <c r="B997" s="65">
        <f t="shared" si="63"/>
        <v>1792.7999999999699</v>
      </c>
      <c r="C997" s="66">
        <f>'Final Temp'!$D$13+(('Final Temp'!$D$17-'Final Temp'!$D$13)*(1-EXP(-B997/'Final Temp'!$D$9)))</f>
        <v>139.31259374425031</v>
      </c>
      <c r="D997" s="65">
        <f>IF(C997&gt;'Final Temp'!$I$13,D996+A$2,0)</f>
        <v>1637.9999999999739</v>
      </c>
      <c r="E997" s="66">
        <f>IF(D997&gt;0,'Final Temp'!$I$13+(('Final Temp'!I$17-'Final Temp'!$I$13)*(1-EXP(-D997/'Final Temp'!I$9))),C997)</f>
        <v>139.99925387150711</v>
      </c>
      <c r="F997" s="66">
        <f>IF(D997=0,E997,'Final Temp'!$I$13)</f>
        <v>75</v>
      </c>
      <c r="G997" s="66">
        <f t="shared" si="64"/>
        <v>139.99925387150711</v>
      </c>
      <c r="H997" s="66">
        <f>'Final Temp'!D$13+(('Final Temp'!I$17-'Final Temp'!D$13)*(1-EXP(-B997/'Final Temp'!I$9)))</f>
        <v>139.9996082277234</v>
      </c>
      <c r="I997" s="66">
        <f>IF('Final Temp'!$D$17&gt;='Final Temp'!$I$13,Calcs!H997,"")</f>
        <v>139.9996082277234</v>
      </c>
    </row>
    <row r="998" spans="2:9" x14ac:dyDescent="0.25">
      <c r="B998" s="65">
        <f t="shared" si="63"/>
        <v>1794.5999999999699</v>
      </c>
      <c r="C998" s="66">
        <f>'Final Temp'!$D$13+(('Final Temp'!$D$17-'Final Temp'!$D$13)*(1-EXP(-B998/'Final Temp'!$D$9)))</f>
        <v>139.31602219725394</v>
      </c>
      <c r="D998" s="65">
        <f>IF(C998&gt;'Final Temp'!$I$13,D997+A$2,0)</f>
        <v>1639.7999999999738</v>
      </c>
      <c r="E998" s="66">
        <f>IF(D998&gt;0,'Final Temp'!$I$13+(('Final Temp'!I$17-'Final Temp'!$I$13)*(1-EXP(-D998/'Final Temp'!I$9))),C998)</f>
        <v>139.9992631400641</v>
      </c>
      <c r="F998" s="66">
        <f>IF(D998=0,E998,'Final Temp'!$I$13)</f>
        <v>75</v>
      </c>
      <c r="G998" s="66">
        <f t="shared" si="64"/>
        <v>139.9992631400641</v>
      </c>
      <c r="H998" s="66">
        <f>'Final Temp'!D$13+(('Final Temp'!I$17-'Final Temp'!D$13)*(1-EXP(-B998/'Final Temp'!I$9)))</f>
        <v>139.99961309439678</v>
      </c>
      <c r="I998" s="66">
        <f>IF('Final Temp'!$D$17&gt;='Final Temp'!$I$13,Calcs!H998,"")</f>
        <v>139.99961309439678</v>
      </c>
    </row>
    <row r="999" spans="2:9" x14ac:dyDescent="0.25">
      <c r="B999" s="65">
        <f t="shared" si="63"/>
        <v>1796.3999999999699</v>
      </c>
      <c r="C999" s="66">
        <f>'Final Temp'!$D$13+(('Final Temp'!$D$17-'Final Temp'!$D$13)*(1-EXP(-B999/'Final Temp'!$D$9)))</f>
        <v>139.31943355077689</v>
      </c>
      <c r="D999" s="65">
        <f>IF(C999&gt;'Final Temp'!$I$13,D998+A$2,0)</f>
        <v>1641.5999999999738</v>
      </c>
      <c r="E999" s="66">
        <f>IF(D999&gt;0,'Final Temp'!$I$13+(('Final Temp'!I$17-'Final Temp'!$I$13)*(1-EXP(-D999/'Final Temp'!I$9))),C999)</f>
        <v>139.99927229348523</v>
      </c>
      <c r="F999" s="66">
        <f>IF(D999=0,E999,'Final Temp'!$I$13)</f>
        <v>75</v>
      </c>
      <c r="G999" s="66">
        <f t="shared" si="64"/>
        <v>139.99927229348523</v>
      </c>
      <c r="H999" s="66">
        <f>'Final Temp'!D$13+(('Final Temp'!I$17-'Final Temp'!D$13)*(1-EXP(-B999/'Final Temp'!I$9)))</f>
        <v>139.99961790061536</v>
      </c>
      <c r="I999" s="66">
        <f>IF('Final Temp'!$D$17&gt;='Final Temp'!$I$13,Calcs!H999,"")</f>
        <v>139.99961790061536</v>
      </c>
    </row>
    <row r="1000" spans="2:9" x14ac:dyDescent="0.25">
      <c r="B1000" s="65">
        <f t="shared" si="63"/>
        <v>1798.1999999999698</v>
      </c>
      <c r="C1000" s="66">
        <f>'Final Temp'!$D$13+(('Final Temp'!$D$17-'Final Temp'!$D$13)*(1-EXP(-B1000/'Final Temp'!$D$9)))</f>
        <v>139.32282789010316</v>
      </c>
      <c r="D1000" s="65">
        <f>IF(C1000&gt;'Final Temp'!$I$13,D999+A$2,0)</f>
        <v>1643.3999999999737</v>
      </c>
      <c r="E1000" s="66">
        <f>IF(D1000&gt;0,'Final Temp'!$I$13+(('Final Temp'!I$17-'Final Temp'!$I$13)*(1-EXP(-D1000/'Final Temp'!I$9))),C1000)</f>
        <v>139.99928133320074</v>
      </c>
      <c r="F1000" s="66">
        <f>IF(D1000=0,E1000,'Final Temp'!$I$13)</f>
        <v>75</v>
      </c>
      <c r="G1000" s="66">
        <f t="shared" si="64"/>
        <v>139.99928133320074</v>
      </c>
      <c r="H1000" s="66">
        <f>'Final Temp'!D$13+(('Final Temp'!I$17-'Final Temp'!D$13)*(1-EXP(-B1000/'Final Temp'!I$9)))</f>
        <v>139.99962264713017</v>
      </c>
      <c r="I1000" s="66">
        <f>IF('Final Temp'!$D$17&gt;='Final Temp'!$I$13,Calcs!H1000,"")</f>
        <v>139.99962264713017</v>
      </c>
    </row>
    <row r="1001" spans="2:9" x14ac:dyDescent="0.25">
      <c r="B1001" s="65">
        <f t="shared" si="63"/>
        <v>1799.9999999999698</v>
      </c>
      <c r="C1001" s="66">
        <f>'Final Temp'!$D$13+(('Final Temp'!$D$17-'Final Temp'!$D$13)*(1-EXP(-B1001/'Final Temp'!$D$9)))</f>
        <v>139.3262053000914</v>
      </c>
      <c r="D1001" s="65">
        <f>IF(C1001&gt;'Final Temp'!$I$13,D1000+A$2,0)</f>
        <v>1645.1999999999737</v>
      </c>
      <c r="E1001" s="66">
        <f>IF(D1001&gt;0,'Final Temp'!$I$13+(('Final Temp'!I$17-'Final Temp'!$I$13)*(1-EXP(-D1001/'Final Temp'!I$9))),C1001)</f>
        <v>139.9992902606231</v>
      </c>
      <c r="F1001" s="66">
        <f>IF(D1001=0,E1001,'Final Temp'!$I$13)</f>
        <v>75</v>
      </c>
      <c r="G1001" s="66">
        <f t="shared" si="64"/>
        <v>139.9992902606231</v>
      </c>
      <c r="H1001" s="66">
        <f>'Final Temp'!D$13+(('Final Temp'!I$17-'Final Temp'!D$13)*(1-EXP(-B1001/'Final Temp'!I$9)))</f>
        <v>139.9996273346828</v>
      </c>
      <c r="I1001" s="66">
        <f>IF('Final Temp'!$D$17&gt;='Final Temp'!$I$13,Calcs!H1001,"")</f>
        <v>139.9996273346828</v>
      </c>
    </row>
  </sheetData>
  <sheetProtection password="CCC0"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Final Temp</vt:lpstr>
      <vt:lpstr>Conversion</vt:lpstr>
      <vt:lpstr>Calcs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Warwick Beech</dc:creator>
  <cp:lastModifiedBy>John Parker</cp:lastModifiedBy>
  <dcterms:created xsi:type="dcterms:W3CDTF">2013-09-19T23:56:01Z</dcterms:created>
  <dcterms:modified xsi:type="dcterms:W3CDTF">2013-10-11T02:22:42Z</dcterms:modified>
</cp:coreProperties>
</file>